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Unsa Education\CSA-CDEN\"/>
    </mc:Choice>
  </mc:AlternateContent>
  <xr:revisionPtr revIDLastSave="0" documentId="13_ncr:1_{AD5445EE-6899-494B-9939-C3AAE1209420}" xr6:coauthVersionLast="47" xr6:coauthVersionMax="47" xr10:uidLastSave="{00000000-0000-0000-0000-000000000000}"/>
  <workbookProtection workbookAlgorithmName="SHA-512" workbookHashValue="qv10t2s29acol7kAfpS1okHqxQv7GdHUbUPqNvhJPZlfzz/GHlebbrf62Ew/FMtRhBk0y+lSbq+c5gWXVHCSdA==" workbookSaltValue="G2nZyCE41ARV81Tik3jxFg==" workbookSpinCount="100000" lockStructure="1"/>
  <bookViews>
    <workbookView xWindow="-120" yWindow="-120" windowWidth="29040" windowHeight="16440" xr2:uid="{00000000-000D-0000-FFFF-FFFF00000000}"/>
  </bookViews>
  <sheets>
    <sheet name="Effectifs école" sheetId="1" r:id="rId1"/>
    <sheet name="-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19" i="1" s="1"/>
  <c r="E263" i="2"/>
  <c r="E262" i="2"/>
  <c r="E12" i="1"/>
  <c r="B11" i="1"/>
  <c r="A15" i="1" l="1"/>
  <c r="C19" i="1"/>
  <c r="D19" i="1"/>
  <c r="A19" i="1"/>
  <c r="D12" i="1"/>
  <c r="A26" i="1"/>
  <c r="C11" i="1"/>
  <c r="A10" i="1"/>
  <c r="B12" i="1" l="1"/>
  <c r="C25" i="1" l="1"/>
  <c r="D25" i="1"/>
  <c r="B25" i="1"/>
  <c r="D26" i="1" l="1"/>
  <c r="D27" i="1" s="1"/>
  <c r="C26" i="1"/>
  <c r="C27" i="1" s="1"/>
  <c r="B26" i="1"/>
  <c r="B27" i="1" s="1"/>
</calcChain>
</file>

<file path=xl/sharedStrings.xml><?xml version="1.0" encoding="utf-8"?>
<sst xmlns="http://schemas.openxmlformats.org/spreadsheetml/2006/main" count="1785" uniqueCount="935">
  <si>
    <t>Niveau</t>
  </si>
  <si>
    <t>PS</t>
  </si>
  <si>
    <t>MS</t>
  </si>
  <si>
    <t>GS</t>
  </si>
  <si>
    <t>CP</t>
  </si>
  <si>
    <t>CE1</t>
  </si>
  <si>
    <t>CE2</t>
  </si>
  <si>
    <t>CM1</t>
  </si>
  <si>
    <t>CM2</t>
  </si>
  <si>
    <t>Sous-total élémentaire</t>
  </si>
  <si>
    <t>Moyenne par poste</t>
  </si>
  <si>
    <t>RNE</t>
  </si>
  <si>
    <t>Type d'école</t>
  </si>
  <si>
    <t>Nom</t>
  </si>
  <si>
    <t>Circonscription</t>
  </si>
  <si>
    <t>Commune</t>
  </si>
  <si>
    <t>Nombre de postes</t>
  </si>
  <si>
    <t>ULIS</t>
  </si>
  <si>
    <t>Regroupement pédagogique</t>
  </si>
  <si>
    <t>Téléphone</t>
  </si>
  <si>
    <t>0120123U</t>
  </si>
  <si>
    <t>Ecole primaire</t>
  </si>
  <si>
    <t>AGEN D'AVEYRON</t>
  </si>
  <si>
    <t>3</t>
  </si>
  <si>
    <t>0565421369</t>
  </si>
  <si>
    <t>0120917G</t>
  </si>
  <si>
    <t>AGUESSAC</t>
  </si>
  <si>
    <t>RPI 20</t>
  </si>
  <si>
    <t>0120126X</t>
  </si>
  <si>
    <t>ALMONT LES JUNIES</t>
  </si>
  <si>
    <t>2</t>
  </si>
  <si>
    <t>0565640554</t>
  </si>
  <si>
    <t>0121180T</t>
  </si>
  <si>
    <t>ALRANCE</t>
  </si>
  <si>
    <t>0565464310</t>
  </si>
  <si>
    <t>0120133E</t>
  </si>
  <si>
    <t>AMBEYRAC</t>
  </si>
  <si>
    <t>RPIc</t>
  </si>
  <si>
    <t>0565815771</t>
  </si>
  <si>
    <t>0120134F</t>
  </si>
  <si>
    <t>ANGLARS</t>
  </si>
  <si>
    <t>ANGLARS SAINT FELIX</t>
  </si>
  <si>
    <t>4</t>
  </si>
  <si>
    <t>0565644358</t>
  </si>
  <si>
    <t>0121160W</t>
  </si>
  <si>
    <t>ARVIEU</t>
  </si>
  <si>
    <t>0565467245</t>
  </si>
  <si>
    <t>0121214E</t>
  </si>
  <si>
    <t>ASPRIERES</t>
  </si>
  <si>
    <t>0565638401</t>
  </si>
  <si>
    <t>0121300Y</t>
  </si>
  <si>
    <t>AUBIN JEAN BOUDOU</t>
  </si>
  <si>
    <t>AUBIN</t>
  </si>
  <si>
    <t>6</t>
  </si>
  <si>
    <t>0565631687</t>
  </si>
  <si>
    <t>0120148W</t>
  </si>
  <si>
    <t>AUBIN JULES FERRY</t>
  </si>
  <si>
    <t>0565630629</t>
  </si>
  <si>
    <t>0120147V</t>
  </si>
  <si>
    <t>AUBIN MARCEL PAGNOL</t>
  </si>
  <si>
    <t>0565631463</t>
  </si>
  <si>
    <t>0120155D</t>
  </si>
  <si>
    <t>AUZITS Roger Noyer</t>
  </si>
  <si>
    <t>AUZITS</t>
  </si>
  <si>
    <t>0565634107</t>
  </si>
  <si>
    <t>0120161K</t>
  </si>
  <si>
    <t>BALSAC</t>
  </si>
  <si>
    <t>DRUELLE BALSAC</t>
  </si>
  <si>
    <t>0565726610</t>
  </si>
  <si>
    <t>0121184X</t>
  </si>
  <si>
    <t>BARAQUEVILLE</t>
  </si>
  <si>
    <t>0565690137</t>
  </si>
  <si>
    <t>0120923N</t>
  </si>
  <si>
    <t>Ecole élémentaire</t>
  </si>
  <si>
    <t>0565690427</t>
  </si>
  <si>
    <t>0120928U</t>
  </si>
  <si>
    <t>Ecole maternelle</t>
  </si>
  <si>
    <t>0565690376</t>
  </si>
  <si>
    <t>0120862X</t>
  </si>
  <si>
    <t>BARAQUEVILLE LAX</t>
  </si>
  <si>
    <t>0565690890</t>
  </si>
  <si>
    <t>0120172X</t>
  </si>
  <si>
    <t>BELMONT SUR RANCE</t>
  </si>
  <si>
    <t>BELMONT-SUR-RANCE</t>
  </si>
  <si>
    <t>0565999334</t>
  </si>
  <si>
    <t>0120174Z</t>
  </si>
  <si>
    <t>BERTHOLENE</t>
  </si>
  <si>
    <t>0565706316</t>
  </si>
  <si>
    <t>0121162Y</t>
  </si>
  <si>
    <t>BOISSE PENCHOT</t>
  </si>
  <si>
    <t>0565633183</t>
  </si>
  <si>
    <t>0120188P</t>
  </si>
  <si>
    <t>BOURNAZEL</t>
  </si>
  <si>
    <t>RPI 1</t>
  </si>
  <si>
    <t>0565644259</t>
  </si>
  <si>
    <t>0120189R</t>
  </si>
  <si>
    <t>BOUSSAC Noëlle et Yves Duteil</t>
  </si>
  <si>
    <t>BOUSSAC</t>
  </si>
  <si>
    <t>0565723150</t>
  </si>
  <si>
    <t>0120190S</t>
  </si>
  <si>
    <t>BOZOULS Arsène Ratier</t>
  </si>
  <si>
    <t>BOZOULS</t>
  </si>
  <si>
    <t>0565488038</t>
  </si>
  <si>
    <t>0120199B</t>
  </si>
  <si>
    <t>BRANDONNET</t>
  </si>
  <si>
    <t>1</t>
  </si>
  <si>
    <t>0565293444</t>
  </si>
  <si>
    <t>0121138X</t>
  </si>
  <si>
    <t>BROMMAT</t>
  </si>
  <si>
    <t>0565660026</t>
  </si>
  <si>
    <t>0120209M</t>
  </si>
  <si>
    <t>BROQUIES</t>
  </si>
  <si>
    <t>0565994146</t>
  </si>
  <si>
    <t>RPI 18</t>
  </si>
  <si>
    <t>0121352E</t>
  </si>
  <si>
    <t>CALMONT CEIGNAC</t>
  </si>
  <si>
    <t>CALMONT</t>
  </si>
  <si>
    <t>RPI 22</t>
  </si>
  <si>
    <t>0565714994</t>
  </si>
  <si>
    <t>0120218X</t>
  </si>
  <si>
    <t>CALMONT MAGRIN</t>
  </si>
  <si>
    <t>0565694700</t>
  </si>
  <si>
    <t>0120221A</t>
  </si>
  <si>
    <t>CAMARES</t>
  </si>
  <si>
    <t>0565981528</t>
  </si>
  <si>
    <t>0120224D</t>
  </si>
  <si>
    <t>CAMJAC</t>
  </si>
  <si>
    <t>0565722023</t>
  </si>
  <si>
    <t>0121164A</t>
  </si>
  <si>
    <t>CAMPAGNAC</t>
  </si>
  <si>
    <t>0565527002</t>
  </si>
  <si>
    <t>0121183W</t>
  </si>
  <si>
    <t>CAMPUAC</t>
  </si>
  <si>
    <t>0565446770</t>
  </si>
  <si>
    <t>0120232M</t>
  </si>
  <si>
    <t>CANET DE SALARS</t>
  </si>
  <si>
    <t>RPI 14</t>
  </si>
  <si>
    <t>0565468171</t>
  </si>
  <si>
    <t>0120233N</t>
  </si>
  <si>
    <t>CANTOIN</t>
  </si>
  <si>
    <t>0565664751</t>
  </si>
  <si>
    <t>CAPDENAC GARE</t>
  </si>
  <si>
    <t>0121403K</t>
  </si>
  <si>
    <t>CAPDENAC GARE PIERRE RIOLS</t>
  </si>
  <si>
    <t>0565647543</t>
  </si>
  <si>
    <t>0121275W</t>
  </si>
  <si>
    <t>CASSAGNES BEGONHES</t>
  </si>
  <si>
    <t>0565467610</t>
  </si>
  <si>
    <t>0120248E</t>
  </si>
  <si>
    <t>CASTANET LARDEYROLLES</t>
  </si>
  <si>
    <t>CASTANET</t>
  </si>
  <si>
    <t>0565699725</t>
  </si>
  <si>
    <t>0120250G</t>
  </si>
  <si>
    <t>CASTELNAU DE MANDAILLES</t>
  </si>
  <si>
    <t>0565487376</t>
  </si>
  <si>
    <t>0120252J</t>
  </si>
  <si>
    <t>CASTELNAU PEGAYROLS</t>
  </si>
  <si>
    <t>0565620043</t>
  </si>
  <si>
    <t>0121171H</t>
  </si>
  <si>
    <t>CAUSSE ET DIEGE GELLES</t>
  </si>
  <si>
    <t>CAUSSE ET DIEGE</t>
  </si>
  <si>
    <t>0565646601</t>
  </si>
  <si>
    <t>0120321J</t>
  </si>
  <si>
    <t>CLAIRVAUX BRUEJOULS</t>
  </si>
  <si>
    <t>CLAIRVAUX D'AVEYRON</t>
  </si>
  <si>
    <t>0565726813</t>
  </si>
  <si>
    <t>0120330U</t>
  </si>
  <si>
    <t>COMPOLIBAT</t>
  </si>
  <si>
    <t>0565819521</t>
  </si>
  <si>
    <t>0121185Y</t>
  </si>
  <si>
    <t>COMPS LA GRANVILLE Escolà de los marroniers</t>
  </si>
  <si>
    <t>COMPS LA GRAND VILLE</t>
  </si>
  <si>
    <t>0565741208</t>
  </si>
  <si>
    <t>0120341F</t>
  </si>
  <si>
    <t>CORNUS</t>
  </si>
  <si>
    <t>RPI 17</t>
  </si>
  <si>
    <t>0565993874</t>
  </si>
  <si>
    <t>0120345K</t>
  </si>
  <si>
    <t>COUBISOU LE CAUSSE</t>
  </si>
  <si>
    <t>COUBISOU</t>
  </si>
  <si>
    <t>0565447300</t>
  </si>
  <si>
    <t>0121504V</t>
  </si>
  <si>
    <t>COUPIAC</t>
  </si>
  <si>
    <t>0565997115</t>
  </si>
  <si>
    <t>0120349P</t>
  </si>
  <si>
    <t>CRANSAC Emile Zola</t>
  </si>
  <si>
    <t>CRANSAC</t>
  </si>
  <si>
    <t>0565630278</t>
  </si>
  <si>
    <t>0120350R</t>
  </si>
  <si>
    <t>CRANSAC Jacques Prévert</t>
  </si>
  <si>
    <t>0565630241</t>
  </si>
  <si>
    <t>0120353U</t>
  </si>
  <si>
    <t>CREISSELS Les cascades</t>
  </si>
  <si>
    <t>CREISSELS</t>
  </si>
  <si>
    <t>0565601997</t>
  </si>
  <si>
    <t>0120358Z</t>
  </si>
  <si>
    <t>CRUEJOULS</t>
  </si>
  <si>
    <t>PALMAS D'AVEYRON</t>
  </si>
  <si>
    <t>0565449469</t>
  </si>
  <si>
    <t>0121187A</t>
  </si>
  <si>
    <t>DECAZEVILLE François Fabié</t>
  </si>
  <si>
    <t>DECAZEVILLE</t>
  </si>
  <si>
    <t>0565432801</t>
  </si>
  <si>
    <t>0121241J</t>
  </si>
  <si>
    <t>DECAZEVILLE Jean Macé</t>
  </si>
  <si>
    <t>0565430858</t>
  </si>
  <si>
    <t>0120362D</t>
  </si>
  <si>
    <t>DECAZEVILLE Jean Moulin</t>
  </si>
  <si>
    <t>0565432858</t>
  </si>
  <si>
    <t>0121166C</t>
  </si>
  <si>
    <t>0565430061</t>
  </si>
  <si>
    <t>0121407P</t>
  </si>
  <si>
    <t>DRUELLE Paul Cayla</t>
  </si>
  <si>
    <t>0565693407</t>
  </si>
  <si>
    <t>0120278M</t>
  </si>
  <si>
    <t>DURENQUE François Fabié</t>
  </si>
  <si>
    <t>DURENQUE</t>
  </si>
  <si>
    <t>0565465075</t>
  </si>
  <si>
    <t>0120283T</t>
  </si>
  <si>
    <t>ENTRAYGUES SUR TRUYERE</t>
  </si>
  <si>
    <t>0565445050</t>
  </si>
  <si>
    <t>0120286W</t>
  </si>
  <si>
    <t>ESCANDOLIERES</t>
  </si>
  <si>
    <t>RPI 7</t>
  </si>
  <si>
    <t>0565634434</t>
  </si>
  <si>
    <t>0120289Z</t>
  </si>
  <si>
    <t>ESPALION Anne Franck</t>
  </si>
  <si>
    <t>ESPALION</t>
  </si>
  <si>
    <t>0565440361</t>
  </si>
  <si>
    <t>0120922M</t>
  </si>
  <si>
    <t>ESPALION Jean Monnet</t>
  </si>
  <si>
    <t>0565440115</t>
  </si>
  <si>
    <t>0121188B</t>
  </si>
  <si>
    <t>ESTAING</t>
  </si>
  <si>
    <t>0565447140</t>
  </si>
  <si>
    <t>0121189C</t>
  </si>
  <si>
    <t>FAYET Les Tilleuls</t>
  </si>
  <si>
    <t>FAYET</t>
  </si>
  <si>
    <t>0565995654</t>
  </si>
  <si>
    <t>0120302N</t>
  </si>
  <si>
    <t>FIRMI</t>
  </si>
  <si>
    <t>5</t>
  </si>
  <si>
    <t>0565639678</t>
  </si>
  <si>
    <t>0120303P</t>
  </si>
  <si>
    <t>RPI 2</t>
  </si>
  <si>
    <t>0565432702</t>
  </si>
  <si>
    <t>0120301M</t>
  </si>
  <si>
    <t>0565634471</t>
  </si>
  <si>
    <t>0120305S</t>
  </si>
  <si>
    <t>FLAGNAC</t>
  </si>
  <si>
    <t>0565432885</t>
  </si>
  <si>
    <t>0120304R</t>
  </si>
  <si>
    <t>FLAGNAC Bourg</t>
  </si>
  <si>
    <t>0565641371</t>
  </si>
  <si>
    <t>0120306T</t>
  </si>
  <si>
    <t>FLAVIN</t>
  </si>
  <si>
    <t>0565719360</t>
  </si>
  <si>
    <t>0121342U</t>
  </si>
  <si>
    <t>0120311Y</t>
  </si>
  <si>
    <t>FOISSAC</t>
  </si>
  <si>
    <t>RPI 4</t>
  </si>
  <si>
    <t>0565646634</t>
  </si>
  <si>
    <t>0120488R</t>
  </si>
  <si>
    <t>FONDAMENTE</t>
  </si>
  <si>
    <t>0565993930</t>
  </si>
  <si>
    <t>0120316D</t>
  </si>
  <si>
    <t>GABRIAC</t>
  </si>
  <si>
    <t>0565449982</t>
  </si>
  <si>
    <t>0120318F</t>
  </si>
  <si>
    <t>GAILLAC D'AVEYRON</t>
  </si>
  <si>
    <t>RPI 5</t>
  </si>
  <si>
    <t>0565476902</t>
  </si>
  <si>
    <t>0120319G</t>
  </si>
  <si>
    <t>GALGAN</t>
  </si>
  <si>
    <t>0565804389</t>
  </si>
  <si>
    <t>0120372P</t>
  </si>
  <si>
    <t>GOUTRENS</t>
  </si>
  <si>
    <t>0565726474</t>
  </si>
  <si>
    <t>0120378W</t>
  </si>
  <si>
    <t>CONQUES EN ROUERGUE</t>
  </si>
  <si>
    <t>RPI 25</t>
  </si>
  <si>
    <t>0565728000</t>
  </si>
  <si>
    <t>0121217H</t>
  </si>
  <si>
    <t>HUPARLAC</t>
  </si>
  <si>
    <t>0565443245</t>
  </si>
  <si>
    <t>0121357K</t>
  </si>
  <si>
    <t>LA BASTIDE L'EVEQUE</t>
  </si>
  <si>
    <t>LE BAS SEGALA</t>
  </si>
  <si>
    <t>0565299302</t>
  </si>
  <si>
    <t>0121433T</t>
  </si>
  <si>
    <t>0565296203</t>
  </si>
  <si>
    <t>0120268B</t>
  </si>
  <si>
    <t>LA CAPELLE BALAGUIER</t>
  </si>
  <si>
    <t>0565817952</t>
  </si>
  <si>
    <t>0121139Y</t>
  </si>
  <si>
    <t>LA CAPELLE BLEYS</t>
  </si>
  <si>
    <t>0565656078</t>
  </si>
  <si>
    <t>0121165B</t>
  </si>
  <si>
    <t>LA CAVALERIE Jules Verne</t>
  </si>
  <si>
    <t>LA CAVALERIE</t>
  </si>
  <si>
    <t>0565627737</t>
  </si>
  <si>
    <t>0120352T</t>
  </si>
  <si>
    <t>LA COUVERTOIRADE</t>
  </si>
  <si>
    <t>RPI 8</t>
  </si>
  <si>
    <t>0565622802</t>
  </si>
  <si>
    <t>0120357Y</t>
  </si>
  <si>
    <t>LA CRESSE</t>
  </si>
  <si>
    <t>0565591803</t>
  </si>
  <si>
    <t>0121190D</t>
  </si>
  <si>
    <t>LA FOUILLADE</t>
  </si>
  <si>
    <t>0565658137</t>
  </si>
  <si>
    <t>0120420S</t>
  </si>
  <si>
    <t>LA LOUBIERE Lioujas</t>
  </si>
  <si>
    <t>LA LOUBIERE</t>
  </si>
  <si>
    <t>0565749198</t>
  </si>
  <si>
    <t>0121497M</t>
  </si>
  <si>
    <t>LA ROUQUETTE</t>
  </si>
  <si>
    <t>0565296398</t>
  </si>
  <si>
    <t>0120740P</t>
  </si>
  <si>
    <t>LA SALVETAT PEYRALES</t>
  </si>
  <si>
    <t>0565818652</t>
  </si>
  <si>
    <t>0120385D</t>
  </si>
  <si>
    <t>LACALM Jean Alazard</t>
  </si>
  <si>
    <t>ARGENCES EN AUBRAC</t>
  </si>
  <si>
    <t>RPI 24</t>
  </si>
  <si>
    <t>0565484903</t>
  </si>
  <si>
    <t>0120386E</t>
  </si>
  <si>
    <t>LACROIX BARREZ</t>
  </si>
  <si>
    <t>0565661112</t>
  </si>
  <si>
    <t>0120391K</t>
  </si>
  <si>
    <t>LAGUIOLE</t>
  </si>
  <si>
    <t>0565443861</t>
  </si>
  <si>
    <t>0121142B</t>
  </si>
  <si>
    <t>LAISSAC Charles de Gaulle</t>
  </si>
  <si>
    <t>LAISSAC SEVERAC L'EGLISE</t>
  </si>
  <si>
    <t>0565696697</t>
  </si>
  <si>
    <t>0120398T</t>
  </si>
  <si>
    <t>LANUEJOULS</t>
  </si>
  <si>
    <t>0565819721</t>
  </si>
  <si>
    <t>0120919J</t>
  </si>
  <si>
    <t>SEVERAC D'AVEYRON</t>
  </si>
  <si>
    <t>0565716973</t>
  </si>
  <si>
    <t>0120402X</t>
  </si>
  <si>
    <t>LASSOUTS Les Petits Tambourniers</t>
  </si>
  <si>
    <t>LASSOUTS</t>
  </si>
  <si>
    <t>0565489196</t>
  </si>
  <si>
    <t>0120405A</t>
  </si>
  <si>
    <t>LAVAL ROQUECEZIERE Laclaparede</t>
  </si>
  <si>
    <t>LAVAL ROQUECEZIERE</t>
  </si>
  <si>
    <t>0565996949</t>
  </si>
  <si>
    <t>0120407C</t>
  </si>
  <si>
    <t>LAVERNHE</t>
  </si>
  <si>
    <t>RPI 23</t>
  </si>
  <si>
    <t>0565477089</t>
  </si>
  <si>
    <t>0121244M</t>
  </si>
  <si>
    <t>LE MONASTERE Les 4 rives</t>
  </si>
  <si>
    <t>LE MONASTERE</t>
  </si>
  <si>
    <t>0565783584</t>
  </si>
  <si>
    <t>0121195J</t>
  </si>
  <si>
    <t>LE NAYRAC</t>
  </si>
  <si>
    <t>0565444092</t>
  </si>
  <si>
    <t>0120806L</t>
  </si>
  <si>
    <t>LE TRUEL</t>
  </si>
  <si>
    <t>LE TRUEL (RPI avec St Victor et Melvieu)</t>
  </si>
  <si>
    <t>0565465049</t>
  </si>
  <si>
    <t>0120408D</t>
  </si>
  <si>
    <t>LEDERGUES</t>
  </si>
  <si>
    <t>0565462018</t>
  </si>
  <si>
    <t>0120125W</t>
  </si>
  <si>
    <t>LES ALBRES</t>
  </si>
  <si>
    <t>0565804467</t>
  </si>
  <si>
    <t>0120415L</t>
  </si>
  <si>
    <t>LESTRADE ET THOUELS</t>
  </si>
  <si>
    <t>0565465192</t>
  </si>
  <si>
    <t>0120381Z</t>
  </si>
  <si>
    <t>L'HOSPITALET DU LARZAC</t>
  </si>
  <si>
    <t>0565627158</t>
  </si>
  <si>
    <t>0120417N</t>
  </si>
  <si>
    <t>LIVINHAC LE HAUT PROSPER ALFARIC</t>
  </si>
  <si>
    <t>LIVINHAC LE HAUT</t>
  </si>
  <si>
    <t>0565633311</t>
  </si>
  <si>
    <t>0120425X</t>
  </si>
  <si>
    <t>LUC Jacques Prévert</t>
  </si>
  <si>
    <t>LUC LA PRIMAUBE</t>
  </si>
  <si>
    <t>0565695081</t>
  </si>
  <si>
    <t>0121356J</t>
  </si>
  <si>
    <t>7</t>
  </si>
  <si>
    <t>0565714145</t>
  </si>
  <si>
    <t>0121143C</t>
  </si>
  <si>
    <t>0565714403</t>
  </si>
  <si>
    <t>0120429B</t>
  </si>
  <si>
    <t>LUNAC</t>
  </si>
  <si>
    <t>0565814155</t>
  </si>
  <si>
    <t>0120432E</t>
  </si>
  <si>
    <t>MALEVILLE</t>
  </si>
  <si>
    <t>0565293287</t>
  </si>
  <si>
    <t>0120436J</t>
  </si>
  <si>
    <t>MANHAC Lavernhe</t>
  </si>
  <si>
    <t>MANHAC</t>
  </si>
  <si>
    <t>0565429603</t>
  </si>
  <si>
    <t>0120438L</t>
  </si>
  <si>
    <t>MARCILLAC VALLON Jean Auzel</t>
  </si>
  <si>
    <t>MARCILLAC VALLON</t>
  </si>
  <si>
    <t>0565717266</t>
  </si>
  <si>
    <t>0120440N</t>
  </si>
  <si>
    <t>MARTIEL</t>
  </si>
  <si>
    <t>0565294296</t>
  </si>
  <si>
    <t>0120441P</t>
  </si>
  <si>
    <t>MARTRIN</t>
  </si>
  <si>
    <t>RPI 10</t>
  </si>
  <si>
    <t>0565997966</t>
  </si>
  <si>
    <t>0121167D</t>
  </si>
  <si>
    <t>MAYRAN</t>
  </si>
  <si>
    <t>0565644244</t>
  </si>
  <si>
    <t>0120448X</t>
  </si>
  <si>
    <t>MILLAU Albert-Séguier - Le Crès</t>
  </si>
  <si>
    <t>MILLAU</t>
  </si>
  <si>
    <t>0565600439</t>
  </si>
  <si>
    <t>0120459J</t>
  </si>
  <si>
    <t>MILLAU Beauregard</t>
  </si>
  <si>
    <t>0565601500</t>
  </si>
  <si>
    <t>0120451A</t>
  </si>
  <si>
    <t>MILLAU Edouard-Alfred Martel</t>
  </si>
  <si>
    <t>0565601032</t>
  </si>
  <si>
    <t>0121218J</t>
  </si>
  <si>
    <t>MILLAU Eugène-Selles</t>
  </si>
  <si>
    <t>0565600440</t>
  </si>
  <si>
    <t>0120461L</t>
  </si>
  <si>
    <t>MILLAU Jean-Henri Fabre</t>
  </si>
  <si>
    <t>0565601537</t>
  </si>
  <si>
    <t>0121276X</t>
  </si>
  <si>
    <t>MILLAU Jules Ferry</t>
  </si>
  <si>
    <t>0565601018</t>
  </si>
  <si>
    <t>0121301Z</t>
  </si>
  <si>
    <t>MILLAU Paul Bert / Jean Macé</t>
  </si>
  <si>
    <t>0565601095</t>
  </si>
  <si>
    <t>0121340S</t>
  </si>
  <si>
    <t>MILLAU Puits de Calès</t>
  </si>
  <si>
    <t>8</t>
  </si>
  <si>
    <t>0565604273</t>
  </si>
  <si>
    <t>0120423V</t>
  </si>
  <si>
    <t>MONTAGNOL Cenomes</t>
  </si>
  <si>
    <t>MONTAGNOL</t>
  </si>
  <si>
    <t>0565495123</t>
  </si>
  <si>
    <t>0120474A</t>
  </si>
  <si>
    <t>MONTBAZENS</t>
  </si>
  <si>
    <t>0565806560</t>
  </si>
  <si>
    <t>0120478E</t>
  </si>
  <si>
    <t>MONTEILS</t>
  </si>
  <si>
    <t>0565296446</t>
  </si>
  <si>
    <t>0120480G</t>
  </si>
  <si>
    <t>MONTEZIC</t>
  </si>
  <si>
    <t>0565448119</t>
  </si>
  <si>
    <t>0120482J</t>
  </si>
  <si>
    <t>MONTJAUX</t>
  </si>
  <si>
    <t>0565625538</t>
  </si>
  <si>
    <t>0120485M</t>
  </si>
  <si>
    <t>MONTLAUR</t>
  </si>
  <si>
    <t>0565998052</t>
  </si>
  <si>
    <t>0120494X</t>
  </si>
  <si>
    <t>MONTPEYROUX</t>
  </si>
  <si>
    <t>0565484525</t>
  </si>
  <si>
    <t>0121144D</t>
  </si>
  <si>
    <t>MONTROZIER Gages</t>
  </si>
  <si>
    <t>MONTROZIER</t>
  </si>
  <si>
    <t>0565672188</t>
  </si>
  <si>
    <t>0120497A</t>
  </si>
  <si>
    <t>MONTSALES</t>
  </si>
  <si>
    <t>0565816280</t>
  </si>
  <si>
    <t>0120498B</t>
  </si>
  <si>
    <t>MORLHON LE HAUT</t>
  </si>
  <si>
    <t>0565299182</t>
  </si>
  <si>
    <t>0121168E</t>
  </si>
  <si>
    <t>MOYRAZES</t>
  </si>
  <si>
    <t>0565693979</t>
  </si>
  <si>
    <t>0120508M</t>
  </si>
  <si>
    <t>MUR DE BARREZ</t>
  </si>
  <si>
    <t>0565660510</t>
  </si>
  <si>
    <t>0120514U</t>
  </si>
  <si>
    <t>NAJAC</t>
  </si>
  <si>
    <t>0565297013</t>
  </si>
  <si>
    <t>0121194H</t>
  </si>
  <si>
    <t>NANT Roc Nantais</t>
  </si>
  <si>
    <t>NANT</t>
  </si>
  <si>
    <t>0565622817</t>
  </si>
  <si>
    <t>0120912B</t>
  </si>
  <si>
    <t>NAUCELLE Jules Ferry</t>
  </si>
  <si>
    <t>NAUCELLE</t>
  </si>
  <si>
    <t>RPI 6</t>
  </si>
  <si>
    <t>0565470406</t>
  </si>
  <si>
    <t>0120525F</t>
  </si>
  <si>
    <t>NAUVIALE</t>
  </si>
  <si>
    <t>RPI 19</t>
  </si>
  <si>
    <t>0565728126</t>
  </si>
  <si>
    <t>0121247R</t>
  </si>
  <si>
    <t>École primaire</t>
  </si>
  <si>
    <t>OLEMPS Pierre Loubière</t>
  </si>
  <si>
    <t>OLEMPS</t>
  </si>
  <si>
    <t>0565685922 et 0565688495(maternelle)</t>
  </si>
  <si>
    <t>0121196K</t>
  </si>
  <si>
    <t>ONET LE CHÂTEAU Jean Laroche</t>
  </si>
  <si>
    <t>ONET LE CHATEAU</t>
  </si>
  <si>
    <t>0565698436</t>
  </si>
  <si>
    <t>0121248S</t>
  </si>
  <si>
    <t>École élémentaire application</t>
  </si>
  <si>
    <t>ONET LE CHÂTEAU Les genêts</t>
  </si>
  <si>
    <t>0565672006</t>
  </si>
  <si>
    <t>0121197L</t>
  </si>
  <si>
    <t>ONET LE CHÂTEAU Les Narcisses</t>
  </si>
  <si>
    <t>0565670323</t>
  </si>
  <si>
    <t>0121239G</t>
  </si>
  <si>
    <t>ONET LE CHÂTEAU Pierre Puel</t>
  </si>
  <si>
    <t>0565422332</t>
  </si>
  <si>
    <t>0120542Z</t>
  </si>
  <si>
    <t>PALMAS</t>
  </si>
  <si>
    <t>0565707401</t>
  </si>
  <si>
    <t>0121380K</t>
  </si>
  <si>
    <t>PIERREFICHE</t>
  </si>
  <si>
    <t>RPI 15</t>
  </si>
  <si>
    <t>0565475714</t>
  </si>
  <si>
    <t>0120907W</t>
  </si>
  <si>
    <t>PONT DE SALARS</t>
  </si>
  <si>
    <t>0565468579</t>
  </si>
  <si>
    <t>0120557R</t>
  </si>
  <si>
    <t>PRADES DE SALARS</t>
  </si>
  <si>
    <t>PRADES SALARS</t>
  </si>
  <si>
    <t>0565468899</t>
  </si>
  <si>
    <t>0121198M</t>
  </si>
  <si>
    <t>PRADINAS</t>
  </si>
  <si>
    <t>0565699289</t>
  </si>
  <si>
    <t>0121199N</t>
  </si>
  <si>
    <t>PREVINQUIERES</t>
  </si>
  <si>
    <t>0565819622</t>
  </si>
  <si>
    <t>0121435V</t>
  </si>
  <si>
    <t>PRIVEZAC</t>
  </si>
  <si>
    <t>RPI 13</t>
  </si>
  <si>
    <t>0565819682</t>
  </si>
  <si>
    <t>0120565Z</t>
  </si>
  <si>
    <t>PRUINES</t>
  </si>
  <si>
    <t>0565698474</t>
  </si>
  <si>
    <t>0120567B</t>
  </si>
  <si>
    <t>QUINS Salan</t>
  </si>
  <si>
    <t>QUINS</t>
  </si>
  <si>
    <t>0565690972</t>
  </si>
  <si>
    <t>0120568C</t>
  </si>
  <si>
    <t>REBOURGUIL</t>
  </si>
  <si>
    <t>0565998619</t>
  </si>
  <si>
    <t>0121219K</t>
  </si>
  <si>
    <t>0565477109</t>
  </si>
  <si>
    <t>0121200P</t>
  </si>
  <si>
    <t>REQUISTA La Lande</t>
  </si>
  <si>
    <t>REQUISTA</t>
  </si>
  <si>
    <t>0565462898</t>
  </si>
  <si>
    <t>0120921L</t>
  </si>
  <si>
    <t>RIEUPEYROUX</t>
  </si>
  <si>
    <t>0565655692</t>
  </si>
  <si>
    <t>0120904T</t>
  </si>
  <si>
    <t>0565656117</t>
  </si>
  <si>
    <t>0120583U</t>
  </si>
  <si>
    <t>RIGNAC Jacques Perrin</t>
  </si>
  <si>
    <t>RIGNAC</t>
  </si>
  <si>
    <t>0565644389</t>
  </si>
  <si>
    <t>0120588Z</t>
  </si>
  <si>
    <t>RIVIERE SUR TARN Marie Rouanet</t>
  </si>
  <si>
    <t>RIVIERE SUR TARN</t>
  </si>
  <si>
    <t>0565598155</t>
  </si>
  <si>
    <t>0120590B</t>
  </si>
  <si>
    <t>RODELLE</t>
  </si>
  <si>
    <t>0565449357</t>
  </si>
  <si>
    <t>0120595G</t>
  </si>
  <si>
    <t>RODEZ</t>
  </si>
  <si>
    <t>0565425765</t>
  </si>
  <si>
    <t>0121221M</t>
  </si>
  <si>
    <t>RODEZ Cardaillac</t>
  </si>
  <si>
    <t>0565671457 et 0565421087(maternelle)</t>
  </si>
  <si>
    <t>0121250U</t>
  </si>
  <si>
    <t>RODEZ Flaugergues</t>
  </si>
  <si>
    <t>0565421515</t>
  </si>
  <si>
    <t>0120612A</t>
  </si>
  <si>
    <t>RODEZ Foch</t>
  </si>
  <si>
    <t>0565682628</t>
  </si>
  <si>
    <t>0121325A</t>
  </si>
  <si>
    <t>RODEZ François Mitterand</t>
  </si>
  <si>
    <t>0565420994</t>
  </si>
  <si>
    <t>0121302A</t>
  </si>
  <si>
    <t>RODEZ Gourgan</t>
  </si>
  <si>
    <t>0565687585 et 0565684060(maternelle)</t>
  </si>
  <si>
    <t>0121236D</t>
  </si>
  <si>
    <t>RODEZ Jean Albert Bessière</t>
  </si>
  <si>
    <t>0565426775</t>
  </si>
  <si>
    <t>0120611Z</t>
  </si>
  <si>
    <t>RODEZ Paraire</t>
  </si>
  <si>
    <t>0565684270</t>
  </si>
  <si>
    <t>0120601N</t>
  </si>
  <si>
    <t>RODEZ Paul Ramadier</t>
  </si>
  <si>
    <t>0565420963</t>
  </si>
  <si>
    <t>0120620J</t>
  </si>
  <si>
    <t>ROUSSENNAC</t>
  </si>
  <si>
    <t>0565806612</t>
  </si>
  <si>
    <t>0121202S</t>
  </si>
  <si>
    <t>RULLAC SAINT CIRQ</t>
  </si>
  <si>
    <t>0565467513</t>
  </si>
  <si>
    <t>0120630V</t>
  </si>
  <si>
    <t>SAINT AFFRIQUE Blanchard et Caussat</t>
  </si>
  <si>
    <t>SAINT AFFRIQUE</t>
  </si>
  <si>
    <t>0565990516</t>
  </si>
  <si>
    <t>0120873J</t>
  </si>
  <si>
    <t>SAINT AFFRIQUE Marie-Jeanne Gantou-Bau</t>
  </si>
  <si>
    <t>0565990527</t>
  </si>
  <si>
    <t>0120634Z</t>
  </si>
  <si>
    <t>SAINT AMANS DES COTS</t>
  </si>
  <si>
    <t>0565448031</t>
  </si>
  <si>
    <t>0121145E</t>
  </si>
  <si>
    <t>SAINT ANDRE DE NAJAC</t>
  </si>
  <si>
    <t>0565658233</t>
  </si>
  <si>
    <t>0121277Y</t>
  </si>
  <si>
    <t>SAINT BEAUZELY</t>
  </si>
  <si>
    <t>0565620355</t>
  </si>
  <si>
    <t>0120641G</t>
  </si>
  <si>
    <t>SAINT CHELY D'AUBRAC</t>
  </si>
  <si>
    <t>0565516945</t>
  </si>
  <si>
    <t>0120927T</t>
  </si>
  <si>
    <t>SAINT CHRISTOPHE VALLON</t>
  </si>
  <si>
    <t>0565727577</t>
  </si>
  <si>
    <t>0121169F</t>
  </si>
  <si>
    <t>SAINT COME D'OLT</t>
  </si>
  <si>
    <t>0565441778</t>
  </si>
  <si>
    <t>0120653V</t>
  </si>
  <si>
    <t>0565728803</t>
  </si>
  <si>
    <t>0120660C</t>
  </si>
  <si>
    <t>SAINT FELIX DE LUNEL</t>
  </si>
  <si>
    <t>RPI 11</t>
  </si>
  <si>
    <t>0565796730</t>
  </si>
  <si>
    <t>0120661D</t>
  </si>
  <si>
    <t>SAINT FELIX DE SORGUES</t>
  </si>
  <si>
    <t>0565491446</t>
  </si>
  <si>
    <t>0121222N</t>
  </si>
  <si>
    <t>SAINT GENIEZ D'OLT Les Marmoussets</t>
  </si>
  <si>
    <t>ST GENIEZ D'OLT ET D'AUBRAC</t>
  </si>
  <si>
    <t>0565474775</t>
  </si>
  <si>
    <t>0121203T</t>
  </si>
  <si>
    <t>SAINT GEORGES DE LUZENCON</t>
  </si>
  <si>
    <t>0565623724</t>
  </si>
  <si>
    <t>0120680Z</t>
  </si>
  <si>
    <t>SAINT IZAIRE</t>
  </si>
  <si>
    <t>0565994599</t>
  </si>
  <si>
    <t>0120684D</t>
  </si>
  <si>
    <t>SAINT JEAN DELNOUS</t>
  </si>
  <si>
    <t>0565740970</t>
  </si>
  <si>
    <t>0121204U</t>
  </si>
  <si>
    <t>SAINT JEAN DU BRUEL</t>
  </si>
  <si>
    <t>0565622487</t>
  </si>
  <si>
    <t>0120687G</t>
  </si>
  <si>
    <t>SAINT JEAN ET SAINT PAUL Saint-Jean-d'alcas</t>
  </si>
  <si>
    <t>SAINT JEAN ET SAINT PAUL</t>
  </si>
  <si>
    <t>0565490401</t>
  </si>
  <si>
    <t>0120689J</t>
  </si>
  <si>
    <t>SAINT JUERY</t>
  </si>
  <si>
    <t>0565998090</t>
  </si>
  <si>
    <t>0120696S</t>
  </si>
  <si>
    <t>SAINT LAURENT D'OLT</t>
  </si>
  <si>
    <t>0565474579</t>
  </si>
  <si>
    <t>0120698U</t>
  </si>
  <si>
    <t>SAINT LEONS</t>
  </si>
  <si>
    <t>0565618227</t>
  </si>
  <si>
    <t>0120699V</t>
  </si>
  <si>
    <t>SAINT MARTIN DE LENNE</t>
  </si>
  <si>
    <t>0565479143</t>
  </si>
  <si>
    <t>0120701X</t>
  </si>
  <si>
    <t>SAINT PARTHEM PORT D AGRES</t>
  </si>
  <si>
    <t>SAINT PARTHEM</t>
  </si>
  <si>
    <t>RPI 9</t>
  </si>
  <si>
    <t>0565640616</t>
  </si>
  <si>
    <t>0120704A</t>
  </si>
  <si>
    <t>SAINT REMY</t>
  </si>
  <si>
    <t>0565817716</t>
  </si>
  <si>
    <t>0121205V</t>
  </si>
  <si>
    <t>SAINT ROME DE CERNON Les Cardabelles</t>
  </si>
  <si>
    <t>SAINT ROME DE CERNON</t>
  </si>
  <si>
    <t>0565623358</t>
  </si>
  <si>
    <t>0121206W</t>
  </si>
  <si>
    <t>SAINT ROME DE TARN</t>
  </si>
  <si>
    <t>0565625329</t>
  </si>
  <si>
    <t>0120715M</t>
  </si>
  <si>
    <t>SAINT SANTIN ST JULIEN DE PIGANIOL</t>
  </si>
  <si>
    <t>SAINT SANTIN</t>
  </si>
  <si>
    <t>0565640634</t>
  </si>
  <si>
    <t>0120717P</t>
  </si>
  <si>
    <t>SAINT SERNIN SUR RANCE</t>
  </si>
  <si>
    <t>0565996285</t>
  </si>
  <si>
    <t>0120718R</t>
  </si>
  <si>
    <t>SAINT SEVER DU MOUSTIER</t>
  </si>
  <si>
    <t>0565999487</t>
  </si>
  <si>
    <t>0120721U</t>
  </si>
  <si>
    <t>SAINT VICTOR ET MELVIEU Saint-victor</t>
  </si>
  <si>
    <t>SAINT VICTOR ET MELVIEU (RPI avec Le Truel)</t>
  </si>
  <si>
    <t>0565581861</t>
  </si>
  <si>
    <t>0120650S</t>
  </si>
  <si>
    <t>SAINTE CROIX</t>
  </si>
  <si>
    <t>0565817484</t>
  </si>
  <si>
    <t>0120662E</t>
  </si>
  <si>
    <t>SAINTE GENEVIEVE SUR ARGENCE</t>
  </si>
  <si>
    <t>ARGENCES-EN-AUBRAC</t>
  </si>
  <si>
    <t>0565664157</t>
  </si>
  <si>
    <t>0121354G</t>
  </si>
  <si>
    <t>SAINTE JULIETTE SUR VIAUR</t>
  </si>
  <si>
    <t>0565714945</t>
  </si>
  <si>
    <t>0120702Y</t>
  </si>
  <si>
    <t>SAINTE RADEGONDE Charles Cayla</t>
  </si>
  <si>
    <t>SAINTE RADEGONDE</t>
  </si>
  <si>
    <t>0565424648</t>
  </si>
  <si>
    <t>0120724X</t>
  </si>
  <si>
    <t>SALLES COURBATIES</t>
  </si>
  <si>
    <t>0565816729</t>
  </si>
  <si>
    <t>0120726Z</t>
  </si>
  <si>
    <t>SALLES CURAN Eugène Viala</t>
  </si>
  <si>
    <t>SALLES CURAN</t>
  </si>
  <si>
    <t>0565463985</t>
  </si>
  <si>
    <t>0120732F</t>
  </si>
  <si>
    <t>SALLES LA SOURCE</t>
  </si>
  <si>
    <t>0565674022</t>
  </si>
  <si>
    <t>0121170G</t>
  </si>
  <si>
    <t>SALMIECH</t>
  </si>
  <si>
    <t>0565467128</t>
  </si>
  <si>
    <t>0120744U</t>
  </si>
  <si>
    <t>SANVENSA</t>
  </si>
  <si>
    <t>0565298216</t>
  </si>
  <si>
    <t>0120749Z</t>
  </si>
  <si>
    <t>SAUVETERRE DE ROUERGUE</t>
  </si>
  <si>
    <t>RPI 21</t>
  </si>
  <si>
    <t>0565720991</t>
  </si>
  <si>
    <t>0121207X</t>
  </si>
  <si>
    <t>SAVIGNAC</t>
  </si>
  <si>
    <t>0565450705</t>
  </si>
  <si>
    <t>0120988J</t>
  </si>
  <si>
    <t>SEBAZAC CONCOURES CONCOURES</t>
  </si>
  <si>
    <t>SEBAZAC CONCOURES</t>
  </si>
  <si>
    <t>0565488413</t>
  </si>
  <si>
    <t>0121278Z</t>
  </si>
  <si>
    <t>0565749294</t>
  </si>
  <si>
    <t>0121135U</t>
  </si>
  <si>
    <t>0565745995</t>
  </si>
  <si>
    <t>0121208Y</t>
  </si>
  <si>
    <t>SEBRAZAC</t>
  </si>
  <si>
    <t>0565447549</t>
  </si>
  <si>
    <t>0121209Z</t>
  </si>
  <si>
    <t>SEGUR Jean-Henri Fabre</t>
  </si>
  <si>
    <t>SEGUR</t>
  </si>
  <si>
    <t>0565707185</t>
  </si>
  <si>
    <t>0120769W</t>
  </si>
  <si>
    <t>SENERGUES</t>
  </si>
  <si>
    <t>0565698374</t>
  </si>
  <si>
    <t>0120924P</t>
  </si>
  <si>
    <t>SEVERAC LE CHÂTEAU Jean Moulin</t>
  </si>
  <si>
    <t>0565476223</t>
  </si>
  <si>
    <t>0120778F</t>
  </si>
  <si>
    <t>SEVERAC LE CHÂTEAU Jules Ferry</t>
  </si>
  <si>
    <t>0565716196</t>
  </si>
  <si>
    <t>0120782K</t>
  </si>
  <si>
    <t>0565707203</t>
  </si>
  <si>
    <t>0120784M</t>
  </si>
  <si>
    <t>SONNAC</t>
  </si>
  <si>
    <t>0565808080</t>
  </si>
  <si>
    <t>0120786P</t>
  </si>
  <si>
    <t>SOULAGES BONNEVAL</t>
  </si>
  <si>
    <t>0979737316</t>
  </si>
  <si>
    <t>0120790U</t>
  </si>
  <si>
    <t>TAURIAC DE NAUCELLE Saint-martial</t>
  </si>
  <si>
    <t>TAURIAC DE NAUCELLE</t>
  </si>
  <si>
    <t>0121146F</t>
  </si>
  <si>
    <t>TAUSSAC</t>
  </si>
  <si>
    <t>0565661614</t>
  </si>
  <si>
    <t>0121223P</t>
  </si>
  <si>
    <t>THERONDELS</t>
  </si>
  <si>
    <t>0565661769</t>
  </si>
  <si>
    <t>0120800E</t>
  </si>
  <si>
    <t>TOULONJAC</t>
  </si>
  <si>
    <t>0565450833</t>
  </si>
  <si>
    <t>0121211B</t>
  </si>
  <si>
    <t>TOURNEMIRE</t>
  </si>
  <si>
    <t>0565599101</t>
  </si>
  <si>
    <t>0120803H</t>
  </si>
  <si>
    <t>TREMOUILLES</t>
  </si>
  <si>
    <t>0565741396</t>
  </si>
  <si>
    <t>0120811S</t>
  </si>
  <si>
    <t>VABRES L'ABBAYE</t>
  </si>
  <si>
    <t>0565491344</t>
  </si>
  <si>
    <t>0120812T</t>
  </si>
  <si>
    <t>VAILHOURLES</t>
  </si>
  <si>
    <t>0565295256</t>
  </si>
  <si>
    <t>0121436W</t>
  </si>
  <si>
    <t>VALADY</t>
  </si>
  <si>
    <t>0565726029</t>
  </si>
  <si>
    <t>0120820B</t>
  </si>
  <si>
    <t>VAUREILLES</t>
  </si>
  <si>
    <t>0565637321</t>
  </si>
  <si>
    <t>0121334K</t>
  </si>
  <si>
    <t>VERSOLS ET LAPEYRE Lapeyre</t>
  </si>
  <si>
    <t>VERSOLS ET LAPEYRE</t>
  </si>
  <si>
    <t>0565491454</t>
  </si>
  <si>
    <t>0120826H</t>
  </si>
  <si>
    <t>VEYREAU</t>
  </si>
  <si>
    <t>0565628018</t>
  </si>
  <si>
    <t>0120827J</t>
  </si>
  <si>
    <t>VEZINS DE LEVEZOU</t>
  </si>
  <si>
    <t>0565618798</t>
  </si>
  <si>
    <t>0120833R</t>
  </si>
  <si>
    <t>VIALA DU TARN</t>
  </si>
  <si>
    <t>0565625758</t>
  </si>
  <si>
    <t>0121173K</t>
  </si>
  <si>
    <t>VILLEFRANCHE DE PANAT Lac Panatois</t>
  </si>
  <si>
    <t>VILLEFRANCHE DE PANAT</t>
  </si>
  <si>
    <t>0565465428</t>
  </si>
  <si>
    <t>0120844C</t>
  </si>
  <si>
    <t>VILLEFRANCHE DE ROUERGUE</t>
  </si>
  <si>
    <t>0565459240</t>
  </si>
  <si>
    <t>0121498N</t>
  </si>
  <si>
    <t>0121148H</t>
  </si>
  <si>
    <t>0565450617</t>
  </si>
  <si>
    <t>0121149J</t>
  </si>
  <si>
    <t>0565452577</t>
  </si>
  <si>
    <t>0120850J</t>
  </si>
  <si>
    <t>0565450631</t>
  </si>
  <si>
    <t>0120911A</t>
  </si>
  <si>
    <t>0565453502</t>
  </si>
  <si>
    <t>0121353F</t>
  </si>
  <si>
    <t>VILLENEUVE</t>
  </si>
  <si>
    <t>0565816100</t>
  </si>
  <si>
    <t>0120856R</t>
  </si>
  <si>
    <t>VIMENET</t>
  </si>
  <si>
    <t>0565706886</t>
  </si>
  <si>
    <t>0120858T</t>
  </si>
  <si>
    <t>VIVIEZ PIERRE BOISSIERE</t>
  </si>
  <si>
    <t>VIVIEZ</t>
  </si>
  <si>
    <t>0565432810</t>
  </si>
  <si>
    <t>0121224R</t>
  </si>
  <si>
    <t>VIVIEZ PONT</t>
  </si>
  <si>
    <t>0565431503</t>
  </si>
  <si>
    <t>Lundi</t>
  </si>
  <si>
    <t>Mardi</t>
  </si>
  <si>
    <t>Jeudi</t>
  </si>
  <si>
    <t>Vendredi</t>
  </si>
  <si>
    <t xml:space="preserve">Nombre de postes  </t>
  </si>
  <si>
    <t>non</t>
  </si>
  <si>
    <t>oui</t>
  </si>
  <si>
    <t>Crainte de fermeture</t>
  </si>
  <si>
    <t>Fiche renseigné par =&gt;</t>
  </si>
  <si>
    <t>Identifiant Ecole =&gt;</t>
  </si>
  <si>
    <t>CONQUES EN ROUERGUE Grand Vabre</t>
  </si>
  <si>
    <t>CONQUES EN ROUERGUE Saint Cyprien sur Dourdou</t>
  </si>
  <si>
    <t>Date  =&gt;</t>
  </si>
  <si>
    <t>Lundi matin</t>
  </si>
  <si>
    <t>Lundi après-midi</t>
  </si>
  <si>
    <t>Mardi matin</t>
  </si>
  <si>
    <t>Mardi après-midi</t>
  </si>
  <si>
    <t>Jeudi matin</t>
  </si>
  <si>
    <t>Jeudi après-midi</t>
  </si>
  <si>
    <t>Vendredi matin</t>
  </si>
  <si>
    <t>Vendredi après-midi</t>
  </si>
  <si>
    <t>Mercredi</t>
  </si>
  <si>
    <t>0565477007</t>
  </si>
  <si>
    <t>AGUESSAC Bellevue</t>
  </si>
  <si>
    <t xml:space="preserve"> + 1</t>
  </si>
  <si>
    <t xml:space="preserve"> + 0,5</t>
  </si>
  <si>
    <t>- 0,5</t>
  </si>
  <si>
    <t>- 1</t>
  </si>
  <si>
    <t>Nécessité d'ouverture</t>
  </si>
  <si>
    <t>(cliquez)</t>
  </si>
  <si>
    <t>REP</t>
  </si>
  <si>
    <t>SEVERAC D'AVEYRON Recoules Prévinquières</t>
  </si>
  <si>
    <t>-</t>
  </si>
  <si>
    <t>VILLEFRANCHE La Chartreuse</t>
  </si>
  <si>
    <t>IEN AVEYRON 3 Rodez Saint-Affrique</t>
  </si>
  <si>
    <t>IEN AVEYRON 2 Millau Onet le château</t>
  </si>
  <si>
    <t>IEN AVEYRON 5 Decazeville</t>
  </si>
  <si>
    <t>IEN AVEYRON 4 Villefranche</t>
  </si>
  <si>
    <t>IEN AVEYRON 1 Rodez Espalion</t>
  </si>
  <si>
    <t>Ecole primaire REP</t>
  </si>
  <si>
    <t>BARAQUEVILLE Georges Brassens élémentaire</t>
  </si>
  <si>
    <t>BARAQUEVILLE Georges Brassens maternelle</t>
  </si>
  <si>
    <t>Ecole élémentaire REP</t>
  </si>
  <si>
    <t>Ecole maternelle REP</t>
  </si>
  <si>
    <t>DECAZEVILLE Simone Veil</t>
  </si>
  <si>
    <t>FLAVIN Marcel Pagnol élem.</t>
  </si>
  <si>
    <t>FLAVIN Marcel Pagnol mat.</t>
  </si>
  <si>
    <t>LA COUVERTOIRADE La Blaquererie (RPI La Couvertoirade / l'Hospitalet du larzac / Sauclières)</t>
  </si>
  <si>
    <t>LAISSAC Séverac l'Eglise</t>
  </si>
  <si>
    <t>L'HOSPITALET DU LARZAC (RPI La Couvertoirade / l'Hospitalet du larzac / Sauclières)</t>
  </si>
  <si>
    <t>LUC PRIMAUBE Jean Boudou élémentaire</t>
  </si>
  <si>
    <t>LUC PRIMAUBE Jean Boudou maternelle</t>
  </si>
  <si>
    <t>RIEUPEYROUX Pierre Alechinsky élem.</t>
  </si>
  <si>
    <t>RIEUPEYROUX Pierre Alechinsky mat.</t>
  </si>
  <si>
    <t>RODEZ Cambon Monteil</t>
  </si>
  <si>
    <t>SALLES LA SOURCE Souyri</t>
  </si>
  <si>
    <t>SEBAZAC CONCOURES Sylvain Diet élémentaire</t>
  </si>
  <si>
    <t xml:space="preserve">SEBAZAC CONCOURES Sylvain Diet maternelle </t>
  </si>
  <si>
    <t>SEVERAC D'AVEYRON Lapanouse Jeanette Samson</t>
  </si>
  <si>
    <t>VABRES L'ABBAYE Jean de la Fontaine</t>
  </si>
  <si>
    <t>VALADY Nuces</t>
  </si>
  <si>
    <t>VILLEFRANCHE Jean Pendariés élém.</t>
  </si>
  <si>
    <t>VILLEFRANCHE Jean Pendariès mat.</t>
  </si>
  <si>
    <t>VILLEFRANCHE La Chartreuse mat.</t>
  </si>
  <si>
    <t>VILLEFRANCHE Robert Fabre élém.</t>
  </si>
  <si>
    <t>VILLEFRANCHE Robert Fabre mat.</t>
  </si>
  <si>
    <r>
      <t xml:space="preserve">Effectif </t>
    </r>
    <r>
      <rPr>
        <sz val="11"/>
        <color theme="1"/>
        <rFont val="Calibri"/>
        <family val="2"/>
      </rPr>
      <t>de l'année</t>
    </r>
    <r>
      <rPr>
        <b/>
        <sz val="11"/>
        <color theme="1"/>
        <rFont val="Calibri"/>
        <family val="2"/>
      </rPr>
      <t xml:space="preserve"> en cours</t>
    </r>
  </si>
  <si>
    <r>
      <rPr>
        <b/>
        <sz val="11"/>
        <color theme="1"/>
        <rFont val="Calibri"/>
        <family val="2"/>
      </rPr>
      <t>Prévision remontée</t>
    </r>
    <r>
      <rPr>
        <sz val="11"/>
        <color theme="1"/>
        <rFont val="Calibri"/>
        <family val="2"/>
      </rPr>
      <t xml:space="preserve"> à l'IEN</t>
    </r>
  </si>
  <si>
    <r>
      <t>Prévision actualisée depuis la dernière remontée (</t>
    </r>
    <r>
      <rPr>
        <b/>
        <sz val="11"/>
        <color theme="1"/>
        <rFont val="Calibri"/>
        <family val="2"/>
      </rPr>
      <t>si ≠</t>
    </r>
    <r>
      <rPr>
        <sz val="11"/>
        <color theme="1"/>
        <rFont val="Calibri"/>
        <family val="2"/>
      </rPr>
      <t>)</t>
    </r>
  </si>
  <si>
    <t xml:space="preserve">Portable  </t>
  </si>
  <si>
    <t xml:space="preserve">Téléphone école  </t>
  </si>
  <si>
    <t>IPS moyen</t>
  </si>
  <si>
    <t>0565720543</t>
  </si>
  <si>
    <t>BARAQUEVILLE Carcenac Peyrales</t>
  </si>
  <si>
    <t>FIRMI Jean Zay</t>
  </si>
  <si>
    <t>FIRMI La Bessenoits</t>
  </si>
  <si>
    <t>FIRMI Marie Curie</t>
  </si>
  <si>
    <t>FLAGNAC Agnac</t>
  </si>
  <si>
    <t>LA BASTIDE L'EVEQUE Solville</t>
  </si>
  <si>
    <t>MONTPEYROUX La Vitarelle</t>
  </si>
  <si>
    <t>MONTSALES Gaurels</t>
  </si>
  <si>
    <t>RODELLE Bezonnes</t>
  </si>
  <si>
    <t>SONNAC Lieucamp</t>
  </si>
  <si>
    <t>(date)</t>
  </si>
  <si>
    <t>(mesure)</t>
  </si>
  <si>
    <t>Fiche de suivi
carte scolaire</t>
  </si>
  <si>
    <t>rentrée 2025</t>
  </si>
  <si>
    <t>juin 2025</t>
  </si>
  <si>
    <t>février 2025</t>
  </si>
  <si>
    <t>rentrée 2024</t>
  </si>
  <si>
    <t>juin 2024</t>
  </si>
  <si>
    <t>février 2024</t>
  </si>
  <si>
    <t>rentrée 2023</t>
  </si>
  <si>
    <t>juin 2023</t>
  </si>
  <si>
    <t>février 2023</t>
  </si>
  <si>
    <t>Argumentaire sur l'école :</t>
  </si>
  <si>
    <t>Jour(s) de décharge de direction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</si>
</sst>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rgb="FF0070C0"/>
      <name val="Calibri"/>
      <family val="2"/>
      <scheme val="minor"/>
    </font>
    <font>
      <sz val="10"/>
      <color theme="1"/>
      <name val="Arial Unicode MS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8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b/>
      <sz val="18"/>
      <color theme="4"/>
      <name val="Calibri"/>
      <family val="2"/>
      <scheme val="minor"/>
    </font>
    <font>
      <b/>
      <sz val="12"/>
      <color rgb="FF00B05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0"/>
  </cellStyleXfs>
  <cellXfs count="92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0" xfId="0" applyFont="1"/>
    <xf numFmtId="0" fontId="10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14" fontId="0" fillId="7" borderId="4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3" fillId="0" borderId="18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2" fillId="0" borderId="14" xfId="0" applyFont="1" applyBorder="1" applyAlignment="1" applyProtection="1">
      <alignment vertical="top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15" xfId="0" applyFont="1" applyBorder="1" applyAlignment="1" applyProtection="1">
      <alignment vertical="top" wrapText="1"/>
      <protection locked="0"/>
    </xf>
    <xf numFmtId="0" fontId="12" fillId="0" borderId="8" xfId="0" applyFont="1" applyBorder="1" applyAlignment="1" applyProtection="1">
      <alignment vertical="top" wrapText="1"/>
      <protection locked="0"/>
    </xf>
    <xf numFmtId="0" fontId="12" fillId="0" borderId="11" xfId="0" applyFont="1" applyBorder="1" applyAlignment="1" applyProtection="1">
      <alignment vertical="top" wrapText="1"/>
      <protection locked="0"/>
    </xf>
    <xf numFmtId="0" fontId="12" fillId="0" borderId="9" xfId="0" applyFont="1" applyBorder="1" applyAlignment="1" applyProtection="1">
      <alignment vertical="top" wrapText="1"/>
      <protection locked="0"/>
    </xf>
    <xf numFmtId="0" fontId="9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49" fontId="9" fillId="0" borderId="0" xfId="0" applyNumberFormat="1" applyFont="1" applyAlignment="1" applyProtection="1">
      <alignment horizontal="left"/>
      <protection locked="0"/>
    </xf>
    <xf numFmtId="14" fontId="0" fillId="0" borderId="0" xfId="0" applyNumberFormat="1"/>
    <xf numFmtId="14" fontId="7" fillId="0" borderId="0" xfId="0" applyNumberFormat="1" applyFont="1"/>
    <xf numFmtId="49" fontId="19" fillId="6" borderId="0" xfId="0" applyNumberFormat="1" applyFont="1" applyFill="1" applyAlignment="1" applyProtection="1">
      <alignment horizontal="left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23" fillId="0" borderId="6" xfId="0" applyFont="1" applyBorder="1"/>
    <xf numFmtId="0" fontId="23" fillId="0" borderId="0" xfId="1" applyFont="1"/>
    <xf numFmtId="49" fontId="24" fillId="0" borderId="5" xfId="1" applyNumberFormat="1" applyFont="1" applyBorder="1" applyAlignment="1">
      <alignment horizontal="left"/>
    </xf>
    <xf numFmtId="0" fontId="24" fillId="0" borderId="0" xfId="1" applyFont="1"/>
    <xf numFmtId="0" fontId="22" fillId="0" borderId="0" xfId="0" applyFont="1" applyAlignment="1">
      <alignment horizontal="center"/>
    </xf>
    <xf numFmtId="0" fontId="23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2" fontId="25" fillId="0" borderId="0" xfId="1" applyNumberFormat="1" applyFont="1" applyAlignment="1">
      <alignment horizontal="center"/>
    </xf>
    <xf numFmtId="49" fontId="24" fillId="0" borderId="0" xfId="1" applyNumberFormat="1" applyFont="1"/>
    <xf numFmtId="49" fontId="23" fillId="0" borderId="6" xfId="0" applyNumberFormat="1" applyFont="1" applyBorder="1"/>
    <xf numFmtId="0" fontId="25" fillId="0" borderId="0" xfId="1" applyFont="1" applyAlignment="1">
      <alignment horizontal="center"/>
    </xf>
    <xf numFmtId="0" fontId="13" fillId="0" borderId="0" xfId="0" applyFont="1" applyAlignment="1">
      <alignment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1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12" fillId="0" borderId="12" xfId="0" applyFont="1" applyBorder="1" applyAlignment="1" applyProtection="1">
      <alignment horizontal="center" vertical="top" wrapText="1"/>
      <protection locked="0"/>
    </xf>
    <xf numFmtId="0" fontId="12" fillId="0" borderId="13" xfId="0" applyFont="1" applyBorder="1" applyAlignment="1" applyProtection="1">
      <alignment horizontal="center" vertical="top" wrapText="1"/>
      <protection locked="0"/>
    </xf>
    <xf numFmtId="0" fontId="12" fillId="0" borderId="10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/>
    </xf>
    <xf numFmtId="49" fontId="8" fillId="8" borderId="20" xfId="0" applyNumberFormat="1" applyFont="1" applyFill="1" applyBorder="1" applyAlignment="1" applyProtection="1">
      <alignment horizontal="center"/>
      <protection locked="0"/>
    </xf>
    <xf numFmtId="49" fontId="8" fillId="8" borderId="22" xfId="0" applyNumberFormat="1" applyFont="1" applyFill="1" applyBorder="1" applyAlignment="1" applyProtection="1">
      <alignment horizontal="center"/>
      <protection locked="0"/>
    </xf>
    <xf numFmtId="49" fontId="19" fillId="6" borderId="19" xfId="0" applyNumberFormat="1" applyFont="1" applyFill="1" applyBorder="1" applyAlignment="1" applyProtection="1">
      <alignment horizontal="center"/>
      <protection locked="0"/>
    </xf>
    <xf numFmtId="14" fontId="19" fillId="6" borderId="4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/>
    <xf numFmtId="1" fontId="3" fillId="9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9" borderId="26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8" xfId="0" applyNumberFormat="1" applyFont="1" applyBorder="1" applyAlignment="1" applyProtection="1">
      <alignment horizontal="center" vertical="center" wrapText="1"/>
      <protection locked="0"/>
    </xf>
    <xf numFmtId="1" fontId="3" fillId="0" borderId="26" xfId="0" applyNumberFormat="1" applyFont="1" applyBorder="1" applyAlignment="1" applyProtection="1">
      <alignment horizontal="center" vertical="center" wrapText="1"/>
      <protection locked="0"/>
    </xf>
    <xf numFmtId="1" fontId="3" fillId="0" borderId="7" xfId="0" applyNumberFormat="1" applyFont="1" applyBorder="1" applyAlignment="1" applyProtection="1">
      <alignment horizontal="center" vertical="center" wrapText="1"/>
      <protection locked="0"/>
    </xf>
    <xf numFmtId="1" fontId="3" fillId="0" borderId="16" xfId="0" applyNumberFormat="1" applyFont="1" applyBorder="1" applyAlignment="1" applyProtection="1">
      <alignment horizontal="center" vertical="center" wrapText="1"/>
      <protection locked="0"/>
    </xf>
    <xf numFmtId="1" fontId="3" fillId="0" borderId="24" xfId="0" applyNumberFormat="1" applyFont="1" applyBorder="1" applyAlignment="1" applyProtection="1">
      <alignment horizontal="center" vertical="center" wrapText="1"/>
      <protection locked="0"/>
    </xf>
    <xf numFmtId="0" fontId="22" fillId="0" borderId="0" xfId="0" applyFont="1" applyProtection="1">
      <protection hidden="1"/>
    </xf>
    <xf numFmtId="0" fontId="23" fillId="0" borderId="0" xfId="0" applyFont="1"/>
    <xf numFmtId="0" fontId="28" fillId="0" borderId="0" xfId="0" applyFont="1" applyAlignment="1">
      <alignment horizontal="center"/>
    </xf>
    <xf numFmtId="49" fontId="22" fillId="0" borderId="0" xfId="0" applyNumberFormat="1" applyFont="1" applyAlignment="1">
      <alignment horizontal="right"/>
    </xf>
    <xf numFmtId="49" fontId="22" fillId="0" borderId="0" xfId="0" applyNumberFormat="1" applyFont="1"/>
    <xf numFmtId="14" fontId="22" fillId="0" borderId="0" xfId="0" applyNumberFormat="1" applyFont="1" applyAlignment="1" applyProtection="1">
      <alignment horizontal="center"/>
      <protection locked="0"/>
    </xf>
  </cellXfs>
  <cellStyles count="2">
    <cellStyle name="Normal" xfId="0" builtinId="0"/>
    <cellStyle name="Normal 2" xfId="1" xr:uid="{B2CC0132-4A03-4C2B-AA13-4E01B082F721}"/>
  </cellStyles>
  <dxfs count="22"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border outline="0">
        <right style="thin">
          <color rgb="FFEBEBEB"/>
        </right>
      </border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3" tint="0.59996337778862885"/>
      </font>
    </dxf>
    <dxf>
      <font>
        <color theme="3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457200</xdr:colOff>
      <xdr:row>10</xdr:row>
      <xdr:rowOff>76200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239500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3</xdr:col>
      <xdr:colOff>9525</xdr:colOff>
      <xdr:row>4</xdr:row>
      <xdr:rowOff>165893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71BA70C-C3A6-AAAC-9501-5491F54E4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48100" cy="918368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18</xdr:row>
      <xdr:rowOff>342899</xdr:rowOff>
    </xdr:from>
    <xdr:to>
      <xdr:col>5</xdr:col>
      <xdr:colOff>923925</xdr:colOff>
      <xdr:row>27</xdr:row>
      <xdr:rowOff>19049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8C9F327-D977-4F4E-E1DA-18ADD3226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4950" y="4276724"/>
          <a:ext cx="2085975" cy="20859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K249" totalsRowShown="0" headerRowDxfId="1" dataDxfId="0">
  <autoFilter ref="A1:K249" xr:uid="{00000000-0009-0000-0100-000001000000}"/>
  <sortState xmlns:xlrd2="http://schemas.microsoft.com/office/spreadsheetml/2017/richdata2" ref="A2:K249">
    <sortCondition ref="C1:C249"/>
  </sortState>
  <tableColumns count="11">
    <tableColumn id="1" xr3:uid="{00000000-0010-0000-0000-000001000000}" name="RNE" dataDxfId="12"/>
    <tableColumn id="7" xr3:uid="{00000000-0010-0000-0000-000007000000}" name="Type d'école" dataDxfId="11"/>
    <tableColumn id="2" xr3:uid="{00000000-0010-0000-0000-000002000000}" name="Nom" dataDxfId="10"/>
    <tableColumn id="16" xr3:uid="{00000000-0010-0000-0000-000010000000}" name="Circonscription" dataDxfId="9"/>
    <tableColumn id="5" xr3:uid="{00000000-0010-0000-0000-000005000000}" name="Commune" dataDxfId="8"/>
    <tableColumn id="6" xr3:uid="{00000000-0010-0000-0000-000006000000}" name="Nombre de postes" dataDxfId="7"/>
    <tableColumn id="17" xr3:uid="{00000000-0010-0000-0000-000011000000}" name="ULIS" dataDxfId="6"/>
    <tableColumn id="18" xr3:uid="{00000000-0010-0000-0000-000012000000}" name="Regroupement pédagogique" dataDxfId="5"/>
    <tableColumn id="8" xr3:uid="{00000000-0010-0000-0000-000008000000}" name="Téléphone" dataDxfId="4"/>
    <tableColumn id="4" xr3:uid="{3CB286A2-BAD6-41C7-9032-6379866DAE23}" name="REP" dataDxfId="3"/>
    <tableColumn id="3" xr3:uid="{A518179B-CCBF-4F44-828C-079E95C9507D}" name="IPS moyen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I45"/>
  <sheetViews>
    <sheetView tabSelected="1" workbookViewId="0">
      <selection activeCell="B6" sqref="B6:C6"/>
    </sheetView>
  </sheetViews>
  <sheetFormatPr baseColWidth="10" defaultRowHeight="15" x14ac:dyDescent="0.25"/>
  <cols>
    <col min="1" max="1" width="21" customWidth="1"/>
    <col min="2" max="2" width="17.85546875" customWidth="1"/>
    <col min="3" max="3" width="18.7109375" customWidth="1"/>
    <col min="4" max="4" width="19.85546875" customWidth="1"/>
    <col min="5" max="6" width="19.7109375" customWidth="1"/>
    <col min="9" max="9" width="11.85546875" bestFit="1" customWidth="1"/>
  </cols>
  <sheetData>
    <row r="1" spans="1:9" ht="15" customHeight="1" x14ac:dyDescent="0.25"/>
    <row r="2" spans="1:9" ht="15" customHeight="1" x14ac:dyDescent="0.25">
      <c r="B2" s="45"/>
      <c r="D2" s="69" t="s">
        <v>923</v>
      </c>
      <c r="E2" s="69"/>
    </row>
    <row r="3" spans="1:9" ht="13.5" customHeight="1" x14ac:dyDescent="0.25">
      <c r="A3" s="45"/>
      <c r="B3" s="45"/>
      <c r="D3" s="69"/>
      <c r="E3" s="69"/>
    </row>
    <row r="4" spans="1:9" ht="15.75" customHeight="1" x14ac:dyDescent="0.25">
      <c r="A4" s="45"/>
      <c r="B4" s="45"/>
      <c r="D4" s="69"/>
      <c r="E4" s="69"/>
    </row>
    <row r="5" spans="1:9" ht="15.75" customHeight="1" thickBot="1" x14ac:dyDescent="0.3">
      <c r="D5" s="64"/>
      <c r="E5" s="64"/>
    </row>
    <row r="6" spans="1:9" ht="16.5" customHeight="1" thickBot="1" x14ac:dyDescent="0.3">
      <c r="A6" s="23" t="s">
        <v>847</v>
      </c>
      <c r="B6" s="74"/>
      <c r="C6" s="75"/>
      <c r="D6" s="1" t="s">
        <v>908</v>
      </c>
      <c r="E6" s="25"/>
      <c r="F6" s="26"/>
    </row>
    <row r="7" spans="1:9" ht="16.5" customHeight="1" x14ac:dyDescent="0.25">
      <c r="A7" s="1" t="s">
        <v>846</v>
      </c>
      <c r="B7" s="76"/>
      <c r="C7" s="76"/>
      <c r="D7" s="1" t="s">
        <v>907</v>
      </c>
      <c r="E7" s="29"/>
      <c r="F7" s="22"/>
      <c r="G7" s="27"/>
    </row>
    <row r="8" spans="1:9" ht="15.75" customHeight="1" x14ac:dyDescent="0.25">
      <c r="A8" s="1" t="s">
        <v>850</v>
      </c>
      <c r="B8" s="77"/>
      <c r="C8" s="77"/>
      <c r="F8" s="3"/>
    </row>
    <row r="9" spans="1:9" ht="10.5" customHeight="1" x14ac:dyDescent="0.25">
      <c r="A9" s="27"/>
      <c r="B9" s="33"/>
      <c r="C9" s="33"/>
    </row>
    <row r="10" spans="1:9" s="4" customFormat="1" ht="15.75" x14ac:dyDescent="0.25">
      <c r="A10" s="68" t="e">
        <f>CONCATENATE("  ",VLOOKUP(B6,'-'!A:J,2,0)," ",VLOOKUP(B6,'-'!A:J,3,0))</f>
        <v>#N/A</v>
      </c>
      <c r="B10" s="68"/>
      <c r="C10" s="68"/>
      <c r="D10" s="68"/>
      <c r="I10" s="28"/>
    </row>
    <row r="11" spans="1:9" ht="15.75" x14ac:dyDescent="0.25">
      <c r="A11" s="12" t="s">
        <v>842</v>
      </c>
      <c r="B11" s="21" t="e">
        <f>CONCATENATE(VLOOKUP(B6,'-'!A:J,6,0))</f>
        <v>#N/A</v>
      </c>
      <c r="C11" s="67" t="e">
        <f>VLOOKUP(B6,'-'!A:J,4,0)</f>
        <v>#N/A</v>
      </c>
      <c r="D11" s="67"/>
    </row>
    <row r="12" spans="1:9" ht="15.75" x14ac:dyDescent="0.25">
      <c r="A12" s="5"/>
      <c r="B12" s="66" t="e">
        <f>VLOOKUP(B6,'-'!A:J,7,0)</f>
        <v>#N/A</v>
      </c>
      <c r="C12" s="6" t="str">
        <f>IFERROR(VLOOKUP(B6,'-'!A:J,10,0)," ")</f>
        <v xml:space="preserve"> </v>
      </c>
      <c r="D12" s="65" t="e">
        <f>VLOOKUP(B6,'-'!A:J,8,0)</f>
        <v>#N/A</v>
      </c>
      <c r="E12" s="24" t="e">
        <f>CONCATENATE("IPS moyen : ",ROUND(VLOOKUP(B6,'-'!A:K,11,0),1))</f>
        <v>#N/A</v>
      </c>
    </row>
    <row r="13" spans="1:9" ht="15.75" thickBot="1" x14ac:dyDescent="0.3">
      <c r="A13" s="2"/>
    </row>
    <row r="14" spans="1:9" ht="51" customHeight="1" x14ac:dyDescent="0.25">
      <c r="A14" s="56" t="s">
        <v>0</v>
      </c>
      <c r="B14" s="57" t="s">
        <v>904</v>
      </c>
      <c r="C14" s="58" t="s">
        <v>905</v>
      </c>
      <c r="D14" s="59" t="s">
        <v>906</v>
      </c>
      <c r="E14" s="63" t="s">
        <v>934</v>
      </c>
    </row>
    <row r="15" spans="1:9" ht="15.75" customHeight="1" x14ac:dyDescent="0.25">
      <c r="A15" s="60" t="str">
        <f>IFERROR(IF(C12="REP","TPS","TPS(pour info)"),"TPS")</f>
        <v>TPS(pour info)</v>
      </c>
      <c r="B15" s="79"/>
      <c r="C15" s="79"/>
      <c r="D15" s="80"/>
      <c r="E15" s="11" t="s">
        <v>867</v>
      </c>
    </row>
    <row r="16" spans="1:9" x14ac:dyDescent="0.25">
      <c r="A16" s="13" t="s">
        <v>1</v>
      </c>
      <c r="B16" s="81"/>
      <c r="C16" s="81"/>
      <c r="D16" s="82"/>
      <c r="E16" s="11" t="s">
        <v>867</v>
      </c>
    </row>
    <row r="17" spans="1:6" x14ac:dyDescent="0.25">
      <c r="A17" s="7" t="s">
        <v>2</v>
      </c>
      <c r="B17" s="83"/>
      <c r="C17" s="83"/>
      <c r="D17" s="82"/>
      <c r="E17" s="11" t="s">
        <v>867</v>
      </c>
      <c r="F17" s="62"/>
    </row>
    <row r="18" spans="1:6" ht="15.75" thickBot="1" x14ac:dyDescent="0.3">
      <c r="A18" s="53" t="s">
        <v>3</v>
      </c>
      <c r="B18" s="84"/>
      <c r="C18" s="84"/>
      <c r="D18" s="85"/>
      <c r="E18" s="11" t="s">
        <v>867</v>
      </c>
      <c r="F18" s="61"/>
    </row>
    <row r="19" spans="1:6" ht="29.25" customHeight="1" thickBot="1" x14ac:dyDescent="0.3">
      <c r="A19" s="14" t="str">
        <f>IFERROR(IF(C12="REP","Sous-total maternelle 
(avec TPS)","Sous-total maternelle 
(sans TPS)"),"Sous-total maternelle")</f>
        <v>Sous-total maternelle 
(sans TPS)</v>
      </c>
      <c r="B19" s="30">
        <f>IF(C12="REP",SUM(B15:B18),SUM(B16:B18))</f>
        <v>0</v>
      </c>
      <c r="C19" s="30">
        <f>IF(C12="REP",SUM(C15:C18),SUM(C16:C18))</f>
        <v>0</v>
      </c>
      <c r="D19" s="30">
        <f>IF(C12="REP",SUM(D15:D18),SUM(D16:D18))</f>
        <v>0</v>
      </c>
    </row>
    <row r="20" spans="1:6" x14ac:dyDescent="0.25">
      <c r="A20" s="49" t="s">
        <v>4</v>
      </c>
      <c r="B20" s="50"/>
      <c r="C20" s="50"/>
      <c r="D20" s="51"/>
    </row>
    <row r="21" spans="1:6" x14ac:dyDescent="0.25">
      <c r="A21" s="7" t="s">
        <v>5</v>
      </c>
      <c r="B21" s="10"/>
      <c r="C21" s="10"/>
      <c r="D21" s="52"/>
    </row>
    <row r="22" spans="1:6" x14ac:dyDescent="0.25">
      <c r="A22" s="7" t="s">
        <v>6</v>
      </c>
      <c r="B22" s="10"/>
      <c r="C22" s="10"/>
      <c r="D22" s="52"/>
    </row>
    <row r="23" spans="1:6" x14ac:dyDescent="0.25">
      <c r="A23" s="7" t="s">
        <v>7</v>
      </c>
      <c r="B23" s="10"/>
      <c r="C23" s="10"/>
      <c r="D23" s="52"/>
    </row>
    <row r="24" spans="1:6" ht="15.75" thickBot="1" x14ac:dyDescent="0.3">
      <c r="A24" s="53" t="s">
        <v>8</v>
      </c>
      <c r="B24" s="54"/>
      <c r="C24" s="54"/>
      <c r="D24" s="55"/>
    </row>
    <row r="25" spans="1:6" ht="32.25" customHeight="1" thickBot="1" x14ac:dyDescent="0.3">
      <c r="A25" s="14" t="s">
        <v>9</v>
      </c>
      <c r="B25" s="30">
        <f>SUM(B20:B24)</f>
        <v>0</v>
      </c>
      <c r="C25" s="30">
        <f t="shared" ref="C25:D25" si="0">SUM(C20:C24)</f>
        <v>0</v>
      </c>
      <c r="D25" s="46">
        <f t="shared" si="0"/>
        <v>0</v>
      </c>
    </row>
    <row r="26" spans="1:6" ht="30" x14ac:dyDescent="0.25">
      <c r="A26" s="8" t="str">
        <f>IFERROR(IF(#REF!="REP","TOTAL des élèves de  l’école (avec TPS)","TOTAL des élèves de  l’école (sans TPS)"),"TOTAL des élèves de  l’école")</f>
        <v>TOTAL des élèves de  l’école</v>
      </c>
      <c r="B26" s="31">
        <f>B19+B25</f>
        <v>0</v>
      </c>
      <c r="C26" s="31">
        <f t="shared" ref="C26:D26" si="1">C19+C25</f>
        <v>0</v>
      </c>
      <c r="D26" s="47">
        <f t="shared" si="1"/>
        <v>0</v>
      </c>
    </row>
    <row r="27" spans="1:6" ht="22.5" customHeight="1" thickBot="1" x14ac:dyDescent="0.3">
      <c r="A27" s="9" t="s">
        <v>10</v>
      </c>
      <c r="B27" s="32" t="e">
        <f>MROUND(B26/B11,0.01)</f>
        <v>#N/A</v>
      </c>
      <c r="C27" s="32" t="e">
        <f>MROUND(C26/B11,0.01)</f>
        <v>#N/A</v>
      </c>
      <c r="D27" s="48" t="e">
        <f>MROUND(D26/B11,0.01)</f>
        <v>#N/A</v>
      </c>
    </row>
    <row r="28" spans="1:6" ht="9.75" customHeight="1" x14ac:dyDescent="0.25"/>
    <row r="29" spans="1:6" x14ac:dyDescent="0.25">
      <c r="A29" s="73" t="s">
        <v>933</v>
      </c>
      <c r="B29" s="73"/>
      <c r="C29" s="73"/>
      <c r="D29" s="73"/>
      <c r="E29" s="73"/>
      <c r="F29" s="73"/>
    </row>
    <row r="30" spans="1:6" ht="243" customHeight="1" x14ac:dyDescent="0.25">
      <c r="A30" s="70"/>
      <c r="B30" s="71"/>
      <c r="C30" s="71"/>
      <c r="D30" s="71"/>
      <c r="E30" s="71"/>
      <c r="F30" s="72"/>
    </row>
    <row r="31" spans="1:6" ht="15" customHeight="1" x14ac:dyDescent="0.25">
      <c r="A31" s="15"/>
      <c r="B31" s="16"/>
      <c r="C31" s="16"/>
      <c r="D31" s="16"/>
      <c r="E31" s="16"/>
      <c r="F31" s="17"/>
    </row>
    <row r="32" spans="1:6" ht="15" customHeight="1" x14ac:dyDescent="0.25">
      <c r="A32" s="15"/>
      <c r="B32" s="16"/>
      <c r="C32" s="16"/>
      <c r="D32" s="16"/>
      <c r="E32" s="16"/>
      <c r="F32" s="17"/>
    </row>
    <row r="33" spans="1:6" ht="15" customHeight="1" x14ac:dyDescent="0.25">
      <c r="A33" s="15"/>
      <c r="B33" s="16"/>
      <c r="C33" s="16"/>
      <c r="D33" s="16"/>
      <c r="E33" s="16"/>
      <c r="F33" s="17"/>
    </row>
    <row r="34" spans="1:6" ht="15" customHeight="1" x14ac:dyDescent="0.25">
      <c r="A34" s="15"/>
      <c r="B34" s="16"/>
      <c r="C34" s="16"/>
      <c r="D34" s="16"/>
      <c r="E34" s="16"/>
      <c r="F34" s="17"/>
    </row>
    <row r="35" spans="1:6" ht="15" customHeight="1" x14ac:dyDescent="0.25">
      <c r="A35" s="15"/>
      <c r="B35" s="16"/>
      <c r="C35" s="16"/>
      <c r="D35" s="16"/>
      <c r="E35" s="16"/>
      <c r="F35" s="17"/>
    </row>
    <row r="36" spans="1:6" ht="15" customHeight="1" x14ac:dyDescent="0.25">
      <c r="A36" s="15"/>
      <c r="B36" s="16"/>
      <c r="C36" s="16"/>
      <c r="D36" s="16"/>
      <c r="E36" s="16"/>
      <c r="F36" s="17"/>
    </row>
    <row r="37" spans="1:6" ht="15" customHeight="1" x14ac:dyDescent="0.25">
      <c r="A37" s="15"/>
      <c r="B37" s="16"/>
      <c r="C37" s="16"/>
      <c r="D37" s="16"/>
      <c r="E37" s="16"/>
      <c r="F37" s="17"/>
    </row>
    <row r="38" spans="1:6" ht="15" customHeight="1" x14ac:dyDescent="0.25">
      <c r="A38" s="15"/>
      <c r="B38" s="16"/>
      <c r="C38" s="16"/>
      <c r="D38" s="16"/>
      <c r="E38" s="16"/>
      <c r="F38" s="17"/>
    </row>
    <row r="39" spans="1:6" ht="15" customHeight="1" x14ac:dyDescent="0.25">
      <c r="A39" s="15"/>
      <c r="B39" s="16"/>
      <c r="C39" s="16"/>
      <c r="D39" s="16"/>
      <c r="E39" s="16"/>
      <c r="F39" s="17"/>
    </row>
    <row r="40" spans="1:6" ht="15" customHeight="1" x14ac:dyDescent="0.25">
      <c r="A40" s="15"/>
      <c r="B40" s="16"/>
      <c r="C40" s="16"/>
      <c r="D40" s="16"/>
      <c r="E40" s="16"/>
      <c r="F40" s="17"/>
    </row>
    <row r="41" spans="1:6" ht="15" customHeight="1" x14ac:dyDescent="0.25">
      <c r="A41" s="15"/>
      <c r="B41" s="16"/>
      <c r="C41" s="16"/>
      <c r="D41" s="16"/>
      <c r="E41" s="16"/>
      <c r="F41" s="17"/>
    </row>
    <row r="42" spans="1:6" ht="15" customHeight="1" x14ac:dyDescent="0.25">
      <c r="A42" s="15"/>
      <c r="B42" s="16"/>
      <c r="C42" s="16"/>
      <c r="D42" s="16"/>
      <c r="E42" s="16"/>
      <c r="F42" s="17"/>
    </row>
    <row r="43" spans="1:6" ht="15" customHeight="1" x14ac:dyDescent="0.25">
      <c r="A43" s="15"/>
      <c r="B43" s="16"/>
      <c r="C43" s="16"/>
      <c r="D43" s="16"/>
      <c r="E43" s="16"/>
      <c r="F43" s="17"/>
    </row>
    <row r="44" spans="1:6" ht="15" customHeight="1" x14ac:dyDescent="0.25">
      <c r="A44" s="15"/>
      <c r="B44" s="16"/>
      <c r="C44" s="16"/>
      <c r="D44" s="16"/>
      <c r="E44" s="16"/>
      <c r="F44" s="17"/>
    </row>
    <row r="45" spans="1:6" ht="15" customHeight="1" x14ac:dyDescent="0.25">
      <c r="A45" s="18"/>
      <c r="B45" s="19"/>
      <c r="C45" s="19"/>
      <c r="D45" s="19"/>
      <c r="E45" s="19"/>
      <c r="F45" s="20"/>
    </row>
  </sheetData>
  <sheetProtection algorithmName="SHA-512" hashValue="zFhck0wk+x3iFS1NqruE0Oc+f+MJ1GJUTmKGf4yv98Sv96ml+GVzmGpZP1X77GKrUzck++JcUDqDj2BukCJAIg==" saltValue="pp9vgdINX/uODN/4KQynhg==" spinCount="100000" sheet="1" objects="1" scenarios="1" selectLockedCells="1"/>
  <mergeCells count="8">
    <mergeCell ref="C11:D11"/>
    <mergeCell ref="A10:D10"/>
    <mergeCell ref="D2:E4"/>
    <mergeCell ref="A30:F30"/>
    <mergeCell ref="A29:F29"/>
    <mergeCell ref="B6:C6"/>
    <mergeCell ref="B7:C7"/>
    <mergeCell ref="B8:C8"/>
  </mergeCells>
  <conditionalFormatting sqref="A10 B11:C11">
    <cfRule type="containsErrors" dxfId="21" priority="31">
      <formula>ISERROR(A10)</formula>
    </cfRule>
  </conditionalFormatting>
  <conditionalFormatting sqref="A12:E12">
    <cfRule type="containsErrors" dxfId="20" priority="3">
      <formula>ISERROR(A12)</formula>
    </cfRule>
  </conditionalFormatting>
  <conditionalFormatting sqref="B12:D12">
    <cfRule type="cellIs" dxfId="19" priority="2" operator="equal">
      <formula>0</formula>
    </cfRule>
  </conditionalFormatting>
  <conditionalFormatting sqref="B19:D19">
    <cfRule type="cellIs" dxfId="18" priority="18" operator="equal">
      <formula>0</formula>
    </cfRule>
  </conditionalFormatting>
  <conditionalFormatting sqref="B25:D25">
    <cfRule type="cellIs" dxfId="17" priority="17" operator="equal">
      <formula>0</formula>
    </cfRule>
  </conditionalFormatting>
  <conditionalFormatting sqref="B26:D26">
    <cfRule type="cellIs" dxfId="16" priority="16" operator="equal">
      <formula>0</formula>
    </cfRule>
  </conditionalFormatting>
  <conditionalFormatting sqref="B27:D27">
    <cfRule type="cellIs" dxfId="15" priority="19" operator="equal">
      <formula>0</formula>
    </cfRule>
    <cfRule type="containsErrors" dxfId="14" priority="30">
      <formula>ISERROR(B27)</formula>
    </cfRule>
  </conditionalFormatting>
  <conditionalFormatting sqref="F7">
    <cfRule type="containsErrors" dxfId="13" priority="1">
      <formula>ISERROR(F7)</formula>
    </cfRule>
  </conditionalFormatting>
  <dataValidations count="1">
    <dataValidation allowBlank="1" showInputMessage="1" showErrorMessage="1" promptTitle="Argumentaire" prompt="Ex : nombre de dossiers MDPH, suivis RASED, PPRE, mixté sociale, constructions récentes de logements…" sqref="A30:A45 B31:F45" xr:uid="{00000000-0002-0000-0000-000000000000}"/>
  </dataValidations>
  <pageMargins left="0.7" right="0.7" top="0.75" bottom="0.75" header="0.3" footer="0.3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'-'!$B$254:$B$267</xm:f>
          </x14:formula1>
          <xm:sqref>E15:E18</xm:sqref>
        </x14:dataValidation>
        <x14:dataValidation type="list" allowBlank="1" showInputMessage="1" showErrorMessage="1" xr:uid="{00000000-0002-0000-0000-000003000000}">
          <x14:formula1>
            <xm:f>'-'!$D$254:$D$258</xm:f>
          </x14:formula1>
          <xm:sqref>F18</xm:sqref>
        </x14:dataValidation>
        <x14:dataValidation type="list" errorStyle="information" allowBlank="1" showDropDown="1" showInputMessage="1" showErrorMessage="1" errorTitle="Erreur UAI" error="Ce numéro UAI n'est pas référencé_x000a_Ex : 0121302A" promptTitle="Numéro UAI de l'école" prompt="Ex : 0121302A" xr:uid="{37B54FA6-18CA-4EC1-9C62-EBF0AF9B81B2}">
          <x14:formula1>
            <xm:f>'-'!$A$2:$A$249</xm:f>
          </x14:formula1>
          <xm:sqref>B6:C6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K430"/>
  <sheetViews>
    <sheetView workbookViewId="0">
      <selection activeCell="A2" sqref="A1:XFD1048576"/>
    </sheetView>
  </sheetViews>
  <sheetFormatPr baseColWidth="10" defaultColWidth="11.42578125" defaultRowHeight="15" x14ac:dyDescent="0.25"/>
  <cols>
    <col min="1" max="1" width="11.42578125" style="78"/>
    <col min="2" max="2" width="20.5703125" style="78" customWidth="1"/>
    <col min="3" max="3" width="49.42578125" style="78" customWidth="1"/>
    <col min="4" max="4" width="36.28515625" style="78" customWidth="1"/>
    <col min="5" max="5" width="35.7109375" style="78" customWidth="1"/>
    <col min="6" max="6" width="18.140625" style="78" customWidth="1"/>
    <col min="7" max="7" width="8.5703125" style="78" customWidth="1"/>
    <col min="8" max="8" width="11.42578125" style="78"/>
    <col min="9" max="9" width="12.7109375" style="78" customWidth="1"/>
    <col min="10" max="10" width="6.5703125" style="78" customWidth="1"/>
    <col min="11" max="11" width="12.28515625" style="78" customWidth="1"/>
    <col min="12" max="16384" width="11.42578125" style="78"/>
  </cols>
  <sheetData>
    <row r="1" spans="1:11" x14ac:dyDescent="0.25">
      <c r="A1" s="78" t="s">
        <v>11</v>
      </c>
      <c r="B1" s="78" t="s">
        <v>12</v>
      </c>
      <c r="C1" s="86" t="s">
        <v>13</v>
      </c>
      <c r="D1" s="78" t="s">
        <v>14</v>
      </c>
      <c r="E1" s="78" t="s">
        <v>15</v>
      </c>
      <c r="F1" s="78" t="s">
        <v>16</v>
      </c>
      <c r="G1" s="78" t="s">
        <v>17</v>
      </c>
      <c r="H1" s="78" t="s">
        <v>18</v>
      </c>
      <c r="I1" s="78" t="s">
        <v>19</v>
      </c>
      <c r="J1" s="78" t="s">
        <v>868</v>
      </c>
      <c r="K1" s="78" t="s">
        <v>909</v>
      </c>
    </row>
    <row r="2" spans="1:11" x14ac:dyDescent="0.25">
      <c r="A2" s="35" t="s">
        <v>20</v>
      </c>
      <c r="B2" s="35" t="s">
        <v>21</v>
      </c>
      <c r="C2" s="35" t="s">
        <v>22</v>
      </c>
      <c r="D2" s="36" t="s">
        <v>876</v>
      </c>
      <c r="E2" s="37" t="s">
        <v>22</v>
      </c>
      <c r="F2" s="38">
        <v>4</v>
      </c>
      <c r="G2" s="39"/>
      <c r="H2" s="40"/>
      <c r="I2" s="37" t="s">
        <v>24</v>
      </c>
      <c r="J2" s="34"/>
      <c r="K2" s="41">
        <v>105.8</v>
      </c>
    </row>
    <row r="3" spans="1:11" x14ac:dyDescent="0.25">
      <c r="A3" s="35" t="s">
        <v>25</v>
      </c>
      <c r="B3" s="35" t="s">
        <v>21</v>
      </c>
      <c r="C3" s="35" t="s">
        <v>861</v>
      </c>
      <c r="D3" s="36" t="s">
        <v>873</v>
      </c>
      <c r="E3" s="37" t="s">
        <v>26</v>
      </c>
      <c r="F3" s="38">
        <v>5</v>
      </c>
      <c r="G3" s="39"/>
      <c r="H3" s="40" t="s">
        <v>27</v>
      </c>
      <c r="I3" s="42" t="s">
        <v>860</v>
      </c>
      <c r="J3" s="43"/>
      <c r="K3" s="41">
        <v>107.83333333333333</v>
      </c>
    </row>
    <row r="4" spans="1:11" x14ac:dyDescent="0.25">
      <c r="A4" s="35" t="s">
        <v>28</v>
      </c>
      <c r="B4" s="35" t="s">
        <v>21</v>
      </c>
      <c r="C4" s="35" t="s">
        <v>29</v>
      </c>
      <c r="D4" s="36" t="s">
        <v>874</v>
      </c>
      <c r="E4" s="37" t="s">
        <v>29</v>
      </c>
      <c r="F4" s="38" t="s">
        <v>30</v>
      </c>
      <c r="G4" s="39"/>
      <c r="H4" s="40"/>
      <c r="I4" s="37" t="s">
        <v>31</v>
      </c>
      <c r="J4" s="34"/>
      <c r="K4" s="44">
        <v>119.7</v>
      </c>
    </row>
    <row r="5" spans="1:11" x14ac:dyDescent="0.25">
      <c r="A5" s="35" t="s">
        <v>32</v>
      </c>
      <c r="B5" s="35" t="s">
        <v>21</v>
      </c>
      <c r="C5" s="35" t="s">
        <v>33</v>
      </c>
      <c r="D5" s="36" t="s">
        <v>872</v>
      </c>
      <c r="E5" s="37" t="s">
        <v>33</v>
      </c>
      <c r="F5" s="38" t="s">
        <v>30</v>
      </c>
      <c r="G5" s="39"/>
      <c r="H5" s="40"/>
      <c r="I5" s="37" t="s">
        <v>34</v>
      </c>
      <c r="J5" s="34"/>
      <c r="K5" s="44">
        <v>95.7</v>
      </c>
    </row>
    <row r="6" spans="1:11" x14ac:dyDescent="0.25">
      <c r="A6" s="35" t="s">
        <v>35</v>
      </c>
      <c r="B6" s="35" t="s">
        <v>21</v>
      </c>
      <c r="C6" s="35" t="s">
        <v>36</v>
      </c>
      <c r="D6" s="36" t="s">
        <v>875</v>
      </c>
      <c r="E6" s="37" t="s">
        <v>36</v>
      </c>
      <c r="F6" s="38" t="s">
        <v>30</v>
      </c>
      <c r="G6" s="39"/>
      <c r="H6" s="40" t="s">
        <v>37</v>
      </c>
      <c r="I6" s="37" t="s">
        <v>38</v>
      </c>
      <c r="J6" s="34"/>
      <c r="K6" s="44">
        <v>105.4</v>
      </c>
    </row>
    <row r="7" spans="1:11" x14ac:dyDescent="0.25">
      <c r="A7" s="35" t="s">
        <v>39</v>
      </c>
      <c r="B7" s="35" t="s">
        <v>21</v>
      </c>
      <c r="C7" s="35" t="s">
        <v>40</v>
      </c>
      <c r="D7" s="36" t="s">
        <v>874</v>
      </c>
      <c r="E7" s="37" t="s">
        <v>41</v>
      </c>
      <c r="F7" s="38" t="s">
        <v>42</v>
      </c>
      <c r="G7" s="39"/>
      <c r="H7" s="40"/>
      <c r="I7" s="37" t="s">
        <v>43</v>
      </c>
      <c r="J7" s="34"/>
      <c r="K7" s="41">
        <v>109.33333333333333</v>
      </c>
    </row>
    <row r="8" spans="1:11" x14ac:dyDescent="0.25">
      <c r="A8" s="35" t="s">
        <v>44</v>
      </c>
      <c r="B8" s="35" t="s">
        <v>21</v>
      </c>
      <c r="C8" s="35" t="s">
        <v>45</v>
      </c>
      <c r="D8" s="36" t="s">
        <v>872</v>
      </c>
      <c r="E8" s="37" t="s">
        <v>45</v>
      </c>
      <c r="F8" s="38" t="s">
        <v>30</v>
      </c>
      <c r="G8" s="39"/>
      <c r="H8" s="40"/>
      <c r="I8" s="37" t="s">
        <v>46</v>
      </c>
      <c r="J8" s="34"/>
      <c r="K8" s="41">
        <v>99.399999999999991</v>
      </c>
    </row>
    <row r="9" spans="1:11" x14ac:dyDescent="0.25">
      <c r="A9" s="35" t="s">
        <v>47</v>
      </c>
      <c r="B9" s="35" t="s">
        <v>21</v>
      </c>
      <c r="C9" s="35" t="s">
        <v>48</v>
      </c>
      <c r="D9" s="36" t="s">
        <v>874</v>
      </c>
      <c r="E9" s="37" t="s">
        <v>48</v>
      </c>
      <c r="F9" s="38" t="s">
        <v>23</v>
      </c>
      <c r="G9" s="39"/>
      <c r="H9" s="40" t="s">
        <v>280</v>
      </c>
      <c r="I9" s="37" t="s">
        <v>49</v>
      </c>
      <c r="J9" s="34"/>
      <c r="K9" s="41">
        <v>103.63333333333334</v>
      </c>
    </row>
    <row r="10" spans="1:11" x14ac:dyDescent="0.25">
      <c r="A10" s="35" t="s">
        <v>50</v>
      </c>
      <c r="B10" s="35" t="s">
        <v>877</v>
      </c>
      <c r="C10" s="35" t="s">
        <v>51</v>
      </c>
      <c r="D10" s="36" t="s">
        <v>874</v>
      </c>
      <c r="E10" s="37" t="s">
        <v>52</v>
      </c>
      <c r="F10" s="38" t="s">
        <v>53</v>
      </c>
      <c r="G10" s="39"/>
      <c r="H10" s="40"/>
      <c r="I10" s="37" t="s">
        <v>54</v>
      </c>
      <c r="J10" s="34" t="s">
        <v>868</v>
      </c>
      <c r="K10" s="41">
        <v>91.5</v>
      </c>
    </row>
    <row r="11" spans="1:11" x14ac:dyDescent="0.25">
      <c r="A11" s="35" t="s">
        <v>55</v>
      </c>
      <c r="B11" s="35" t="s">
        <v>877</v>
      </c>
      <c r="C11" s="35" t="s">
        <v>56</v>
      </c>
      <c r="D11" s="36" t="s">
        <v>874</v>
      </c>
      <c r="E11" s="37" t="s">
        <v>52</v>
      </c>
      <c r="F11" s="38">
        <v>4</v>
      </c>
      <c r="G11" s="39"/>
      <c r="H11" s="40"/>
      <c r="I11" s="37" t="s">
        <v>57</v>
      </c>
      <c r="J11" s="34" t="s">
        <v>868</v>
      </c>
      <c r="K11" s="41">
        <v>87.333333333333329</v>
      </c>
    </row>
    <row r="12" spans="1:11" x14ac:dyDescent="0.25">
      <c r="A12" s="35" t="s">
        <v>58</v>
      </c>
      <c r="B12" s="35" t="s">
        <v>877</v>
      </c>
      <c r="C12" s="35" t="s">
        <v>59</v>
      </c>
      <c r="D12" s="36" t="s">
        <v>874</v>
      </c>
      <c r="E12" s="37" t="s">
        <v>52</v>
      </c>
      <c r="F12" s="38" t="s">
        <v>23</v>
      </c>
      <c r="G12" s="39"/>
      <c r="H12" s="40"/>
      <c r="I12" s="37" t="s">
        <v>60</v>
      </c>
      <c r="J12" s="34" t="s">
        <v>868</v>
      </c>
      <c r="K12" s="41">
        <v>92.066666666666677</v>
      </c>
    </row>
    <row r="13" spans="1:11" x14ac:dyDescent="0.25">
      <c r="A13" s="35" t="s">
        <v>61</v>
      </c>
      <c r="B13" s="35" t="s">
        <v>21</v>
      </c>
      <c r="C13" s="35" t="s">
        <v>62</v>
      </c>
      <c r="D13" s="36" t="s">
        <v>874</v>
      </c>
      <c r="E13" s="37" t="s">
        <v>63</v>
      </c>
      <c r="F13" s="38" t="s">
        <v>30</v>
      </c>
      <c r="G13" s="39"/>
      <c r="H13" s="40"/>
      <c r="I13" s="37" t="s">
        <v>64</v>
      </c>
      <c r="J13" s="34"/>
      <c r="K13" s="41">
        <v>87.933333333333323</v>
      </c>
    </row>
    <row r="14" spans="1:11" x14ac:dyDescent="0.25">
      <c r="A14" s="35" t="s">
        <v>65</v>
      </c>
      <c r="B14" s="35" t="s">
        <v>21</v>
      </c>
      <c r="C14" s="35" t="s">
        <v>66</v>
      </c>
      <c r="D14" s="36" t="s">
        <v>874</v>
      </c>
      <c r="E14" s="37" t="s">
        <v>67</v>
      </c>
      <c r="F14" s="38" t="s">
        <v>23</v>
      </c>
      <c r="G14" s="39"/>
      <c r="H14" s="40"/>
      <c r="I14" s="37" t="s">
        <v>68</v>
      </c>
      <c r="J14" s="34"/>
      <c r="K14" s="41">
        <v>108.36666666666667</v>
      </c>
    </row>
    <row r="15" spans="1:11" x14ac:dyDescent="0.25">
      <c r="A15" s="35" t="s">
        <v>69</v>
      </c>
      <c r="B15" s="35" t="s">
        <v>21</v>
      </c>
      <c r="C15" s="35" t="s">
        <v>911</v>
      </c>
      <c r="D15" s="36" t="s">
        <v>875</v>
      </c>
      <c r="E15" s="37" t="s">
        <v>70</v>
      </c>
      <c r="F15" s="38">
        <v>3.5</v>
      </c>
      <c r="G15" s="39"/>
      <c r="H15" s="40"/>
      <c r="I15" s="37" t="s">
        <v>71</v>
      </c>
      <c r="J15" s="34"/>
      <c r="K15" s="41">
        <v>109.46666666666665</v>
      </c>
    </row>
    <row r="16" spans="1:11" x14ac:dyDescent="0.25">
      <c r="A16" s="35" t="s">
        <v>72</v>
      </c>
      <c r="B16" s="35" t="s">
        <v>73</v>
      </c>
      <c r="C16" s="35" t="s">
        <v>878</v>
      </c>
      <c r="D16" s="36" t="s">
        <v>875</v>
      </c>
      <c r="E16" s="37" t="s">
        <v>70</v>
      </c>
      <c r="F16" s="38">
        <v>8</v>
      </c>
      <c r="G16" s="39" t="s">
        <v>17</v>
      </c>
      <c r="H16" s="40"/>
      <c r="I16" s="37" t="s">
        <v>74</v>
      </c>
      <c r="J16" s="34"/>
      <c r="K16" s="41">
        <v>110.43333333333332</v>
      </c>
    </row>
    <row r="17" spans="1:11" x14ac:dyDescent="0.25">
      <c r="A17" s="35" t="s">
        <v>75</v>
      </c>
      <c r="B17" s="35" t="s">
        <v>76</v>
      </c>
      <c r="C17" s="35" t="s">
        <v>879</v>
      </c>
      <c r="D17" s="36" t="s">
        <v>875</v>
      </c>
      <c r="E17" s="37" t="s">
        <v>70</v>
      </c>
      <c r="F17" s="38">
        <v>3</v>
      </c>
      <c r="G17" s="39"/>
      <c r="H17" s="40"/>
      <c r="I17" s="37" t="s">
        <v>77</v>
      </c>
      <c r="J17" s="34"/>
      <c r="K17" s="44" t="s">
        <v>870</v>
      </c>
    </row>
    <row r="18" spans="1:11" x14ac:dyDescent="0.25">
      <c r="A18" s="35" t="s">
        <v>78</v>
      </c>
      <c r="B18" s="35" t="s">
        <v>21</v>
      </c>
      <c r="C18" s="35" t="s">
        <v>79</v>
      </c>
      <c r="D18" s="36" t="s">
        <v>875</v>
      </c>
      <c r="E18" s="37" t="s">
        <v>70</v>
      </c>
      <c r="F18" s="38" t="s">
        <v>30</v>
      </c>
      <c r="G18" s="39"/>
      <c r="H18" s="40"/>
      <c r="I18" s="37" t="s">
        <v>80</v>
      </c>
      <c r="J18" s="34"/>
      <c r="K18" s="44">
        <v>110.5</v>
      </c>
    </row>
    <row r="19" spans="1:11" x14ac:dyDescent="0.25">
      <c r="A19" s="35" t="s">
        <v>81</v>
      </c>
      <c r="B19" s="35" t="s">
        <v>21</v>
      </c>
      <c r="C19" s="35" t="s">
        <v>82</v>
      </c>
      <c r="D19" s="36" t="s">
        <v>872</v>
      </c>
      <c r="E19" s="37" t="s">
        <v>83</v>
      </c>
      <c r="F19" s="38" t="s">
        <v>30</v>
      </c>
      <c r="G19" s="39"/>
      <c r="H19" s="40"/>
      <c r="I19" s="37" t="s">
        <v>84</v>
      </c>
      <c r="J19" s="34"/>
      <c r="K19" s="41">
        <v>102.3</v>
      </c>
    </row>
    <row r="20" spans="1:11" x14ac:dyDescent="0.25">
      <c r="A20" s="35" t="s">
        <v>85</v>
      </c>
      <c r="B20" s="35" t="s">
        <v>21</v>
      </c>
      <c r="C20" s="35" t="s">
        <v>86</v>
      </c>
      <c r="D20" s="36" t="s">
        <v>873</v>
      </c>
      <c r="E20" s="37" t="s">
        <v>86</v>
      </c>
      <c r="F20" s="38" t="s">
        <v>42</v>
      </c>
      <c r="G20" s="39"/>
      <c r="H20" s="40"/>
      <c r="I20" s="37" t="s">
        <v>87</v>
      </c>
      <c r="J20" s="34"/>
      <c r="K20" s="41">
        <v>102.93333333333332</v>
      </c>
    </row>
    <row r="21" spans="1:11" x14ac:dyDescent="0.25">
      <c r="A21" s="35" t="s">
        <v>88</v>
      </c>
      <c r="B21" s="35" t="s">
        <v>21</v>
      </c>
      <c r="C21" s="35" t="s">
        <v>89</v>
      </c>
      <c r="D21" s="36" t="s">
        <v>874</v>
      </c>
      <c r="E21" s="37" t="s">
        <v>89</v>
      </c>
      <c r="F21" s="38" t="s">
        <v>30</v>
      </c>
      <c r="G21" s="39"/>
      <c r="H21" s="40"/>
      <c r="I21" s="37" t="s">
        <v>90</v>
      </c>
      <c r="J21" s="34"/>
      <c r="K21" s="41">
        <v>95.766666666666666</v>
      </c>
    </row>
    <row r="22" spans="1:11" x14ac:dyDescent="0.25">
      <c r="A22" s="35" t="s">
        <v>91</v>
      </c>
      <c r="B22" s="35" t="s">
        <v>21</v>
      </c>
      <c r="C22" s="35" t="s">
        <v>92</v>
      </c>
      <c r="D22" s="36" t="s">
        <v>874</v>
      </c>
      <c r="E22" s="37" t="s">
        <v>92</v>
      </c>
      <c r="F22" s="38">
        <v>2</v>
      </c>
      <c r="G22" s="39"/>
      <c r="H22" s="40" t="s">
        <v>93</v>
      </c>
      <c r="I22" s="37" t="s">
        <v>94</v>
      </c>
      <c r="J22" s="34"/>
      <c r="K22" s="44" t="s">
        <v>870</v>
      </c>
    </row>
    <row r="23" spans="1:11" x14ac:dyDescent="0.25">
      <c r="A23" s="35" t="s">
        <v>95</v>
      </c>
      <c r="B23" s="35" t="s">
        <v>21</v>
      </c>
      <c r="C23" s="35" t="s">
        <v>96</v>
      </c>
      <c r="D23" s="36" t="s">
        <v>875</v>
      </c>
      <c r="E23" s="37" t="s">
        <v>97</v>
      </c>
      <c r="F23" s="38" t="s">
        <v>23</v>
      </c>
      <c r="G23" s="39"/>
      <c r="H23" s="40"/>
      <c r="I23" s="37" t="s">
        <v>98</v>
      </c>
      <c r="J23" s="34"/>
      <c r="K23" s="41">
        <v>104.06666666666668</v>
      </c>
    </row>
    <row r="24" spans="1:11" x14ac:dyDescent="0.25">
      <c r="A24" s="35" t="s">
        <v>99</v>
      </c>
      <c r="B24" s="35" t="s">
        <v>21</v>
      </c>
      <c r="C24" s="35" t="s">
        <v>100</v>
      </c>
      <c r="D24" s="36" t="s">
        <v>876</v>
      </c>
      <c r="E24" s="37" t="s">
        <v>101</v>
      </c>
      <c r="F24" s="38">
        <v>7</v>
      </c>
      <c r="G24" s="39"/>
      <c r="H24" s="40"/>
      <c r="I24" s="37" t="s">
        <v>102</v>
      </c>
      <c r="J24" s="34"/>
      <c r="K24" s="41">
        <v>103.2</v>
      </c>
    </row>
    <row r="25" spans="1:11" x14ac:dyDescent="0.25">
      <c r="A25" s="35" t="s">
        <v>103</v>
      </c>
      <c r="B25" s="35" t="s">
        <v>21</v>
      </c>
      <c r="C25" s="35" t="s">
        <v>104</v>
      </c>
      <c r="D25" s="36" t="s">
        <v>875</v>
      </c>
      <c r="E25" s="37" t="s">
        <v>104</v>
      </c>
      <c r="F25" s="38" t="s">
        <v>105</v>
      </c>
      <c r="G25" s="39"/>
      <c r="H25" s="40"/>
      <c r="I25" s="37" t="s">
        <v>106</v>
      </c>
      <c r="J25" s="34"/>
      <c r="K25" s="44">
        <v>95.9</v>
      </c>
    </row>
    <row r="26" spans="1:11" x14ac:dyDescent="0.25">
      <c r="A26" s="35" t="s">
        <v>107</v>
      </c>
      <c r="B26" s="35" t="s">
        <v>21</v>
      </c>
      <c r="C26" s="35" t="s">
        <v>108</v>
      </c>
      <c r="D26" s="36" t="s">
        <v>876</v>
      </c>
      <c r="E26" s="37" t="s">
        <v>108</v>
      </c>
      <c r="F26" s="38" t="s">
        <v>30</v>
      </c>
      <c r="G26" s="39"/>
      <c r="H26" s="40"/>
      <c r="I26" s="37" t="s">
        <v>109</v>
      </c>
      <c r="J26" s="34"/>
      <c r="K26" s="44">
        <v>96</v>
      </c>
    </row>
    <row r="27" spans="1:11" x14ac:dyDescent="0.25">
      <c r="A27" s="35" t="s">
        <v>110</v>
      </c>
      <c r="B27" s="35" t="s">
        <v>21</v>
      </c>
      <c r="C27" s="35" t="s">
        <v>111</v>
      </c>
      <c r="D27" s="36" t="s">
        <v>872</v>
      </c>
      <c r="E27" s="37" t="s">
        <v>111</v>
      </c>
      <c r="F27" s="38" t="s">
        <v>30</v>
      </c>
      <c r="G27" s="39"/>
      <c r="H27" s="40"/>
      <c r="I27" s="37" t="s">
        <v>112</v>
      </c>
      <c r="J27" s="34"/>
      <c r="K27" s="44">
        <v>109.6</v>
      </c>
    </row>
    <row r="28" spans="1:11" x14ac:dyDescent="0.25">
      <c r="A28" s="35" t="s">
        <v>114</v>
      </c>
      <c r="B28" s="35" t="s">
        <v>73</v>
      </c>
      <c r="C28" s="35" t="s">
        <v>115</v>
      </c>
      <c r="D28" s="36" t="s">
        <v>875</v>
      </c>
      <c r="E28" s="37" t="s">
        <v>116</v>
      </c>
      <c r="F28" s="38" t="s">
        <v>30</v>
      </c>
      <c r="G28" s="39"/>
      <c r="H28" s="40" t="s">
        <v>117</v>
      </c>
      <c r="I28" s="37" t="s">
        <v>118</v>
      </c>
      <c r="J28" s="34"/>
      <c r="K28" s="41">
        <v>117.86666666666667</v>
      </c>
    </row>
    <row r="29" spans="1:11" x14ac:dyDescent="0.25">
      <c r="A29" s="35" t="s">
        <v>119</v>
      </c>
      <c r="B29" s="35" t="s">
        <v>21</v>
      </c>
      <c r="C29" s="35" t="s">
        <v>120</v>
      </c>
      <c r="D29" s="36" t="s">
        <v>875</v>
      </c>
      <c r="E29" s="37" t="s">
        <v>116</v>
      </c>
      <c r="F29" s="38" t="s">
        <v>23</v>
      </c>
      <c r="G29" s="39"/>
      <c r="H29" s="40" t="s">
        <v>117</v>
      </c>
      <c r="I29" s="37" t="s">
        <v>121</v>
      </c>
      <c r="J29" s="34"/>
      <c r="K29" s="44" t="s">
        <v>870</v>
      </c>
    </row>
    <row r="30" spans="1:11" x14ac:dyDescent="0.25">
      <c r="A30" s="35" t="s">
        <v>122</v>
      </c>
      <c r="B30" s="35" t="s">
        <v>21</v>
      </c>
      <c r="C30" s="35" t="s">
        <v>123</v>
      </c>
      <c r="D30" s="36" t="s">
        <v>872</v>
      </c>
      <c r="E30" s="37" t="s">
        <v>123</v>
      </c>
      <c r="F30" s="38" t="s">
        <v>30</v>
      </c>
      <c r="G30" s="39"/>
      <c r="H30" s="40"/>
      <c r="I30" s="37" t="s">
        <v>124</v>
      </c>
      <c r="J30" s="34"/>
      <c r="K30" s="44">
        <v>91.7</v>
      </c>
    </row>
    <row r="31" spans="1:11" x14ac:dyDescent="0.25">
      <c r="A31" s="35" t="s">
        <v>125</v>
      </c>
      <c r="B31" s="35" t="s">
        <v>21</v>
      </c>
      <c r="C31" s="35" t="s">
        <v>126</v>
      </c>
      <c r="D31" s="36" t="s">
        <v>875</v>
      </c>
      <c r="E31" s="37" t="s">
        <v>126</v>
      </c>
      <c r="F31" s="38" t="s">
        <v>23</v>
      </c>
      <c r="G31" s="39"/>
      <c r="H31" s="40"/>
      <c r="I31" s="37" t="s">
        <v>127</v>
      </c>
      <c r="J31" s="34"/>
      <c r="K31" s="41">
        <v>111</v>
      </c>
    </row>
    <row r="32" spans="1:11" x14ac:dyDescent="0.25">
      <c r="A32" s="35" t="s">
        <v>128</v>
      </c>
      <c r="B32" s="35" t="s">
        <v>21</v>
      </c>
      <c r="C32" s="35" t="s">
        <v>129</v>
      </c>
      <c r="D32" s="36" t="s">
        <v>873</v>
      </c>
      <c r="E32" s="37" t="s">
        <v>129</v>
      </c>
      <c r="F32" s="38" t="s">
        <v>30</v>
      </c>
      <c r="G32" s="39"/>
      <c r="H32" s="40"/>
      <c r="I32" s="37" t="s">
        <v>130</v>
      </c>
      <c r="J32" s="34"/>
      <c r="K32" s="44">
        <v>101.5</v>
      </c>
    </row>
    <row r="33" spans="1:11" x14ac:dyDescent="0.25">
      <c r="A33" s="35" t="s">
        <v>131</v>
      </c>
      <c r="B33" s="35" t="s">
        <v>21</v>
      </c>
      <c r="C33" s="35" t="s">
        <v>132</v>
      </c>
      <c r="D33" s="36" t="s">
        <v>876</v>
      </c>
      <c r="E33" s="37" t="s">
        <v>132</v>
      </c>
      <c r="F33" s="38" t="s">
        <v>30</v>
      </c>
      <c r="G33" s="39"/>
      <c r="H33" s="40"/>
      <c r="I33" s="37" t="s">
        <v>133</v>
      </c>
      <c r="J33" s="34"/>
      <c r="K33" s="41">
        <v>112.85</v>
      </c>
    </row>
    <row r="34" spans="1:11" x14ac:dyDescent="0.25">
      <c r="A34" s="35" t="s">
        <v>134</v>
      </c>
      <c r="B34" s="35" t="s">
        <v>73</v>
      </c>
      <c r="C34" s="35" t="s">
        <v>135</v>
      </c>
      <c r="D34" s="36" t="s">
        <v>872</v>
      </c>
      <c r="E34" s="37" t="s">
        <v>135</v>
      </c>
      <c r="F34" s="38" t="s">
        <v>30</v>
      </c>
      <c r="G34" s="39"/>
      <c r="H34" s="40" t="s">
        <v>136</v>
      </c>
      <c r="I34" s="37" t="s">
        <v>137</v>
      </c>
      <c r="J34" s="34"/>
      <c r="K34" s="41">
        <v>102.16666666666667</v>
      </c>
    </row>
    <row r="35" spans="1:11" x14ac:dyDescent="0.25">
      <c r="A35" s="35" t="s">
        <v>138</v>
      </c>
      <c r="B35" s="35" t="s">
        <v>21</v>
      </c>
      <c r="C35" s="35" t="s">
        <v>139</v>
      </c>
      <c r="D35" s="36" t="s">
        <v>876</v>
      </c>
      <c r="E35" s="37" t="s">
        <v>139</v>
      </c>
      <c r="F35" s="38">
        <v>1</v>
      </c>
      <c r="G35" s="39"/>
      <c r="H35" s="40"/>
      <c r="I35" s="37" t="s">
        <v>140</v>
      </c>
      <c r="J35" s="34"/>
      <c r="K35" s="44">
        <v>97.1</v>
      </c>
    </row>
    <row r="36" spans="1:11" x14ac:dyDescent="0.25">
      <c r="A36" s="35" t="s">
        <v>142</v>
      </c>
      <c r="B36" s="35" t="s">
        <v>21</v>
      </c>
      <c r="C36" s="35" t="s">
        <v>143</v>
      </c>
      <c r="D36" s="36" t="s">
        <v>874</v>
      </c>
      <c r="E36" s="37" t="s">
        <v>141</v>
      </c>
      <c r="F36" s="38">
        <v>13</v>
      </c>
      <c r="G36" s="39" t="s">
        <v>17</v>
      </c>
      <c r="H36" s="40"/>
      <c r="I36" s="37" t="s">
        <v>144</v>
      </c>
      <c r="J36" s="34"/>
      <c r="K36" s="41">
        <v>99.600000000000009</v>
      </c>
    </row>
    <row r="37" spans="1:11" x14ac:dyDescent="0.25">
      <c r="A37" s="35" t="s">
        <v>145</v>
      </c>
      <c r="B37" s="35" t="s">
        <v>21</v>
      </c>
      <c r="C37" s="35" t="s">
        <v>146</v>
      </c>
      <c r="D37" s="36" t="s">
        <v>872</v>
      </c>
      <c r="E37" s="37" t="s">
        <v>146</v>
      </c>
      <c r="F37" s="38" t="s">
        <v>23</v>
      </c>
      <c r="G37" s="39"/>
      <c r="H37" s="40"/>
      <c r="I37" s="37" t="s">
        <v>147</v>
      </c>
      <c r="J37" s="34"/>
      <c r="K37" s="41">
        <v>97.833333333333329</v>
      </c>
    </row>
    <row r="38" spans="1:11" x14ac:dyDescent="0.25">
      <c r="A38" s="35" t="s">
        <v>148</v>
      </c>
      <c r="B38" s="35" t="s">
        <v>21</v>
      </c>
      <c r="C38" s="35" t="s">
        <v>149</v>
      </c>
      <c r="D38" s="36" t="s">
        <v>875</v>
      </c>
      <c r="E38" s="37" t="s">
        <v>150</v>
      </c>
      <c r="F38" s="38" t="s">
        <v>30</v>
      </c>
      <c r="G38" s="39"/>
      <c r="H38" s="40"/>
      <c r="I38" s="37" t="s">
        <v>151</v>
      </c>
      <c r="J38" s="34"/>
      <c r="K38" s="44">
        <v>111</v>
      </c>
    </row>
    <row r="39" spans="1:11" x14ac:dyDescent="0.25">
      <c r="A39" s="35" t="s">
        <v>152</v>
      </c>
      <c r="B39" s="35" t="s">
        <v>21</v>
      </c>
      <c r="C39" s="35" t="s">
        <v>153</v>
      </c>
      <c r="D39" s="36" t="s">
        <v>876</v>
      </c>
      <c r="E39" s="37" t="s">
        <v>153</v>
      </c>
      <c r="F39" s="38" t="s">
        <v>105</v>
      </c>
      <c r="G39" s="39"/>
      <c r="H39" s="40"/>
      <c r="I39" s="37" t="s">
        <v>154</v>
      </c>
      <c r="J39" s="34"/>
      <c r="K39" s="44">
        <v>103.7</v>
      </c>
    </row>
    <row r="40" spans="1:11" x14ac:dyDescent="0.25">
      <c r="A40" s="35" t="s">
        <v>155</v>
      </c>
      <c r="B40" s="35" t="s">
        <v>21</v>
      </c>
      <c r="C40" s="35" t="s">
        <v>156</v>
      </c>
      <c r="D40" s="36" t="s">
        <v>873</v>
      </c>
      <c r="E40" s="37" t="s">
        <v>156</v>
      </c>
      <c r="F40" s="38" t="s">
        <v>30</v>
      </c>
      <c r="G40" s="39"/>
      <c r="H40" s="40"/>
      <c r="I40" s="37" t="s">
        <v>157</v>
      </c>
      <c r="J40" s="34"/>
      <c r="K40" s="44">
        <v>120</v>
      </c>
    </row>
    <row r="41" spans="1:11" x14ac:dyDescent="0.25">
      <c r="A41" s="35" t="s">
        <v>158</v>
      </c>
      <c r="B41" s="35" t="s">
        <v>21</v>
      </c>
      <c r="C41" s="35" t="s">
        <v>159</v>
      </c>
      <c r="D41" s="36" t="s">
        <v>874</v>
      </c>
      <c r="E41" s="37" t="s">
        <v>160</v>
      </c>
      <c r="F41" s="38">
        <v>3.5</v>
      </c>
      <c r="G41" s="39"/>
      <c r="H41" s="40" t="s">
        <v>37</v>
      </c>
      <c r="I41" s="37" t="s">
        <v>161</v>
      </c>
      <c r="J41" s="34"/>
      <c r="K41" s="41">
        <v>112.66666666666667</v>
      </c>
    </row>
    <row r="42" spans="1:11" x14ac:dyDescent="0.25">
      <c r="A42" s="35" t="s">
        <v>162</v>
      </c>
      <c r="B42" s="35" t="s">
        <v>21</v>
      </c>
      <c r="C42" s="35" t="s">
        <v>163</v>
      </c>
      <c r="D42" s="36" t="s">
        <v>874</v>
      </c>
      <c r="E42" s="37" t="s">
        <v>164</v>
      </c>
      <c r="F42" s="38" t="s">
        <v>42</v>
      </c>
      <c r="G42" s="39"/>
      <c r="H42" s="40"/>
      <c r="I42" s="37" t="s">
        <v>165</v>
      </c>
      <c r="J42" s="34"/>
      <c r="K42" s="41">
        <v>115.66666666666667</v>
      </c>
    </row>
    <row r="43" spans="1:11" x14ac:dyDescent="0.25">
      <c r="A43" s="35" t="s">
        <v>166</v>
      </c>
      <c r="B43" s="35" t="s">
        <v>21</v>
      </c>
      <c r="C43" s="35" t="s">
        <v>167</v>
      </c>
      <c r="D43" s="36" t="s">
        <v>874</v>
      </c>
      <c r="E43" s="37" t="s">
        <v>167</v>
      </c>
      <c r="F43" s="38">
        <v>2</v>
      </c>
      <c r="G43" s="39"/>
      <c r="H43" s="40"/>
      <c r="I43" s="37" t="s">
        <v>168</v>
      </c>
      <c r="J43" s="34"/>
      <c r="K43" s="41">
        <v>103.95</v>
      </c>
    </row>
    <row r="44" spans="1:11" x14ac:dyDescent="0.25">
      <c r="A44" s="35" t="s">
        <v>169</v>
      </c>
      <c r="B44" s="35" t="s">
        <v>21</v>
      </c>
      <c r="C44" s="35" t="s">
        <v>170</v>
      </c>
      <c r="D44" s="36" t="s">
        <v>872</v>
      </c>
      <c r="E44" s="37" t="s">
        <v>171</v>
      </c>
      <c r="F44" s="38">
        <v>2</v>
      </c>
      <c r="G44" s="39"/>
      <c r="H44" s="40"/>
      <c r="I44" s="37" t="s">
        <v>172</v>
      </c>
      <c r="J44" s="34"/>
      <c r="K44" s="41">
        <v>99.433333333333337</v>
      </c>
    </row>
    <row r="45" spans="1:11" x14ac:dyDescent="0.25">
      <c r="A45" s="35" t="s">
        <v>278</v>
      </c>
      <c r="B45" s="35" t="s">
        <v>21</v>
      </c>
      <c r="C45" s="35" t="s">
        <v>848</v>
      </c>
      <c r="D45" s="36" t="s">
        <v>874</v>
      </c>
      <c r="E45" s="37" t="s">
        <v>279</v>
      </c>
      <c r="F45" s="38" t="s">
        <v>105</v>
      </c>
      <c r="G45" s="39"/>
      <c r="H45" s="40" t="s">
        <v>280</v>
      </c>
      <c r="I45" s="37" t="s">
        <v>281</v>
      </c>
      <c r="J45" s="34"/>
      <c r="K45" s="44">
        <v>100.6</v>
      </c>
    </row>
    <row r="46" spans="1:11" x14ac:dyDescent="0.25">
      <c r="A46" s="35" t="s">
        <v>627</v>
      </c>
      <c r="B46" s="35" t="s">
        <v>21</v>
      </c>
      <c r="C46" s="35" t="s">
        <v>849</v>
      </c>
      <c r="D46" s="36" t="s">
        <v>874</v>
      </c>
      <c r="E46" s="37" t="s">
        <v>279</v>
      </c>
      <c r="F46" s="38">
        <v>3</v>
      </c>
      <c r="G46" s="39"/>
      <c r="H46" s="40" t="s">
        <v>280</v>
      </c>
      <c r="I46" s="37" t="s">
        <v>628</v>
      </c>
      <c r="J46" s="34"/>
      <c r="K46" s="41">
        <v>101.43333333333334</v>
      </c>
    </row>
    <row r="47" spans="1:11" x14ac:dyDescent="0.25">
      <c r="A47" s="35" t="s">
        <v>173</v>
      </c>
      <c r="B47" s="35" t="s">
        <v>21</v>
      </c>
      <c r="C47" s="35" t="s">
        <v>174</v>
      </c>
      <c r="D47" s="36" t="s">
        <v>872</v>
      </c>
      <c r="E47" s="37" t="s">
        <v>174</v>
      </c>
      <c r="F47" s="38" t="s">
        <v>105</v>
      </c>
      <c r="G47" s="39"/>
      <c r="H47" s="40" t="s">
        <v>175</v>
      </c>
      <c r="I47" s="37" t="s">
        <v>176</v>
      </c>
      <c r="J47" s="34"/>
      <c r="K47" s="44">
        <v>93</v>
      </c>
    </row>
    <row r="48" spans="1:11" x14ac:dyDescent="0.25">
      <c r="A48" s="35" t="s">
        <v>177</v>
      </c>
      <c r="B48" s="35" t="s">
        <v>21</v>
      </c>
      <c r="C48" s="35" t="s">
        <v>178</v>
      </c>
      <c r="D48" s="36" t="s">
        <v>876</v>
      </c>
      <c r="E48" s="37" t="s">
        <v>179</v>
      </c>
      <c r="F48" s="38" t="s">
        <v>105</v>
      </c>
      <c r="G48" s="39"/>
      <c r="H48" s="40"/>
      <c r="I48" s="37" t="s">
        <v>180</v>
      </c>
      <c r="J48" s="34"/>
      <c r="K48" s="44">
        <v>120.3</v>
      </c>
    </row>
    <row r="49" spans="1:11" x14ac:dyDescent="0.25">
      <c r="A49" s="35" t="s">
        <v>181</v>
      </c>
      <c r="B49" s="35" t="s">
        <v>21</v>
      </c>
      <c r="C49" s="35" t="s">
        <v>182</v>
      </c>
      <c r="D49" s="36" t="s">
        <v>872</v>
      </c>
      <c r="E49" s="37" t="s">
        <v>182</v>
      </c>
      <c r="F49" s="38" t="s">
        <v>30</v>
      </c>
      <c r="G49" s="39"/>
      <c r="H49" s="40" t="s">
        <v>37</v>
      </c>
      <c r="I49" s="37" t="s">
        <v>183</v>
      </c>
      <c r="J49" s="34"/>
      <c r="K49" s="44">
        <v>92.5</v>
      </c>
    </row>
    <row r="50" spans="1:11" x14ac:dyDescent="0.25">
      <c r="A50" s="35" t="s">
        <v>184</v>
      </c>
      <c r="B50" s="35" t="s">
        <v>880</v>
      </c>
      <c r="C50" s="35" t="s">
        <v>185</v>
      </c>
      <c r="D50" s="36" t="s">
        <v>874</v>
      </c>
      <c r="E50" s="37" t="s">
        <v>186</v>
      </c>
      <c r="F50" s="38">
        <v>3.5</v>
      </c>
      <c r="G50" s="39"/>
      <c r="H50" s="40"/>
      <c r="I50" s="37" t="s">
        <v>187</v>
      </c>
      <c r="J50" s="34" t="s">
        <v>868</v>
      </c>
      <c r="K50" s="41">
        <v>85.633333333333326</v>
      </c>
    </row>
    <row r="51" spans="1:11" x14ac:dyDescent="0.25">
      <c r="A51" s="35" t="s">
        <v>188</v>
      </c>
      <c r="B51" s="35" t="s">
        <v>881</v>
      </c>
      <c r="C51" s="35" t="s">
        <v>189</v>
      </c>
      <c r="D51" s="36" t="s">
        <v>874</v>
      </c>
      <c r="E51" s="37" t="s">
        <v>186</v>
      </c>
      <c r="F51" s="38" t="s">
        <v>30</v>
      </c>
      <c r="G51" s="39"/>
      <c r="H51" s="40"/>
      <c r="I51" s="37" t="s">
        <v>190</v>
      </c>
      <c r="J51" s="34" t="s">
        <v>868</v>
      </c>
      <c r="K51" s="44" t="s">
        <v>870</v>
      </c>
    </row>
    <row r="52" spans="1:11" x14ac:dyDescent="0.25">
      <c r="A52" s="35" t="s">
        <v>191</v>
      </c>
      <c r="B52" s="35" t="s">
        <v>21</v>
      </c>
      <c r="C52" s="35" t="s">
        <v>192</v>
      </c>
      <c r="D52" s="36" t="s">
        <v>873</v>
      </c>
      <c r="E52" s="37" t="s">
        <v>193</v>
      </c>
      <c r="F52" s="38">
        <v>4</v>
      </c>
      <c r="G52" s="39"/>
      <c r="H52" s="40"/>
      <c r="I52" s="37" t="s">
        <v>194</v>
      </c>
      <c r="J52" s="34"/>
      <c r="K52" s="41">
        <v>91.633333333333326</v>
      </c>
    </row>
    <row r="53" spans="1:11" x14ac:dyDescent="0.25">
      <c r="A53" s="35" t="s">
        <v>195</v>
      </c>
      <c r="B53" s="35" t="s">
        <v>21</v>
      </c>
      <c r="C53" s="35" t="s">
        <v>196</v>
      </c>
      <c r="D53" s="36" t="s">
        <v>873</v>
      </c>
      <c r="E53" s="37" t="s">
        <v>197</v>
      </c>
      <c r="F53" s="38" t="s">
        <v>30</v>
      </c>
      <c r="G53" s="39"/>
      <c r="H53" s="40"/>
      <c r="I53" s="37" t="s">
        <v>198</v>
      </c>
      <c r="J53" s="34"/>
      <c r="K53" s="44">
        <v>109.1</v>
      </c>
    </row>
    <row r="54" spans="1:11" x14ac:dyDescent="0.25">
      <c r="A54" s="35" t="s">
        <v>199</v>
      </c>
      <c r="B54" s="35" t="s">
        <v>877</v>
      </c>
      <c r="C54" s="35" t="s">
        <v>200</v>
      </c>
      <c r="D54" s="36" t="s">
        <v>874</v>
      </c>
      <c r="E54" s="37" t="s">
        <v>201</v>
      </c>
      <c r="F54" s="38">
        <v>4</v>
      </c>
      <c r="G54" s="39"/>
      <c r="H54" s="40"/>
      <c r="I54" s="37" t="s">
        <v>202</v>
      </c>
      <c r="J54" s="34" t="s">
        <v>868</v>
      </c>
      <c r="K54" s="44">
        <v>84.8</v>
      </c>
    </row>
    <row r="55" spans="1:11" x14ac:dyDescent="0.25">
      <c r="A55" s="35" t="s">
        <v>203</v>
      </c>
      <c r="B55" s="35" t="s">
        <v>880</v>
      </c>
      <c r="C55" s="35" t="s">
        <v>204</v>
      </c>
      <c r="D55" s="36" t="s">
        <v>874</v>
      </c>
      <c r="E55" s="37" t="s">
        <v>201</v>
      </c>
      <c r="F55" s="38">
        <v>8</v>
      </c>
      <c r="G55" s="39" t="s">
        <v>17</v>
      </c>
      <c r="H55" s="40"/>
      <c r="I55" s="37" t="s">
        <v>205</v>
      </c>
      <c r="J55" s="34" t="s">
        <v>868</v>
      </c>
      <c r="K55" s="41">
        <v>80.633333333333326</v>
      </c>
    </row>
    <row r="56" spans="1:11" x14ac:dyDescent="0.25">
      <c r="A56" s="35" t="s">
        <v>206</v>
      </c>
      <c r="B56" s="35" t="s">
        <v>881</v>
      </c>
      <c r="C56" s="35" t="s">
        <v>207</v>
      </c>
      <c r="D56" s="36" t="s">
        <v>874</v>
      </c>
      <c r="E56" s="37" t="s">
        <v>201</v>
      </c>
      <c r="F56" s="38">
        <v>6.5</v>
      </c>
      <c r="G56" s="39"/>
      <c r="H56" s="40"/>
      <c r="I56" s="37" t="s">
        <v>208</v>
      </c>
      <c r="J56" s="34" t="s">
        <v>868</v>
      </c>
      <c r="K56" s="44" t="s">
        <v>870</v>
      </c>
    </row>
    <row r="57" spans="1:11" x14ac:dyDescent="0.25">
      <c r="A57" s="35" t="s">
        <v>209</v>
      </c>
      <c r="B57" s="35" t="s">
        <v>877</v>
      </c>
      <c r="C57" s="35" t="s">
        <v>882</v>
      </c>
      <c r="D57" s="36" t="s">
        <v>874</v>
      </c>
      <c r="E57" s="37" t="s">
        <v>201</v>
      </c>
      <c r="F57" s="38">
        <v>5</v>
      </c>
      <c r="G57" s="39" t="s">
        <v>17</v>
      </c>
      <c r="H57" s="40"/>
      <c r="I57" s="37" t="s">
        <v>210</v>
      </c>
      <c r="J57" s="34" t="s">
        <v>868</v>
      </c>
      <c r="K57" s="41">
        <v>85.066666666666663</v>
      </c>
    </row>
    <row r="58" spans="1:11" x14ac:dyDescent="0.25">
      <c r="A58" s="35" t="s">
        <v>211</v>
      </c>
      <c r="B58" s="35" t="s">
        <v>21</v>
      </c>
      <c r="C58" s="35" t="s">
        <v>212</v>
      </c>
      <c r="D58" s="36" t="s">
        <v>876</v>
      </c>
      <c r="E58" s="37" t="s">
        <v>67</v>
      </c>
      <c r="F58" s="38">
        <v>7</v>
      </c>
      <c r="G58" s="39"/>
      <c r="H58" s="40"/>
      <c r="I58" s="37" t="s">
        <v>213</v>
      </c>
      <c r="J58" s="34"/>
      <c r="K58" s="41">
        <v>118.8</v>
      </c>
    </row>
    <row r="59" spans="1:11" x14ac:dyDescent="0.25">
      <c r="A59" s="35" t="s">
        <v>214</v>
      </c>
      <c r="B59" s="35" t="s">
        <v>21</v>
      </c>
      <c r="C59" s="35" t="s">
        <v>215</v>
      </c>
      <c r="D59" s="36" t="s">
        <v>872</v>
      </c>
      <c r="E59" s="37" t="s">
        <v>216</v>
      </c>
      <c r="F59" s="38">
        <v>2</v>
      </c>
      <c r="G59" s="39"/>
      <c r="H59" s="40"/>
      <c r="I59" s="37" t="s">
        <v>217</v>
      </c>
      <c r="J59" s="34"/>
      <c r="K59" s="41">
        <v>103.86666666666667</v>
      </c>
    </row>
    <row r="60" spans="1:11" x14ac:dyDescent="0.25">
      <c r="A60" s="35" t="s">
        <v>218</v>
      </c>
      <c r="B60" s="35" t="s">
        <v>21</v>
      </c>
      <c r="C60" s="35" t="s">
        <v>219</v>
      </c>
      <c r="D60" s="36" t="s">
        <v>876</v>
      </c>
      <c r="E60" s="37" t="s">
        <v>219</v>
      </c>
      <c r="F60" s="38">
        <v>1</v>
      </c>
      <c r="G60" s="39"/>
      <c r="H60" s="40"/>
      <c r="I60" s="37" t="s">
        <v>220</v>
      </c>
      <c r="J60" s="34"/>
      <c r="K60" s="41">
        <v>103.23333333333333</v>
      </c>
    </row>
    <row r="61" spans="1:11" x14ac:dyDescent="0.25">
      <c r="A61" s="35" t="s">
        <v>221</v>
      </c>
      <c r="B61" s="35" t="s">
        <v>73</v>
      </c>
      <c r="C61" s="35" t="s">
        <v>222</v>
      </c>
      <c r="D61" s="36" t="s">
        <v>874</v>
      </c>
      <c r="E61" s="37" t="s">
        <v>222</v>
      </c>
      <c r="F61" s="38" t="s">
        <v>105</v>
      </c>
      <c r="G61" s="39"/>
      <c r="H61" s="40" t="s">
        <v>223</v>
      </c>
      <c r="I61" s="37" t="s">
        <v>224</v>
      </c>
      <c r="J61" s="34"/>
      <c r="K61" s="41">
        <v>111.96666666666665</v>
      </c>
    </row>
    <row r="62" spans="1:11" x14ac:dyDescent="0.25">
      <c r="A62" s="35" t="s">
        <v>225</v>
      </c>
      <c r="B62" s="35" t="s">
        <v>76</v>
      </c>
      <c r="C62" s="35" t="s">
        <v>226</v>
      </c>
      <c r="D62" s="36" t="s">
        <v>876</v>
      </c>
      <c r="E62" s="37" t="s">
        <v>227</v>
      </c>
      <c r="F62" s="38">
        <v>3.5</v>
      </c>
      <c r="G62" s="39"/>
      <c r="H62" s="40"/>
      <c r="I62" s="37" t="s">
        <v>228</v>
      </c>
      <c r="J62" s="34"/>
      <c r="K62" s="44" t="s">
        <v>870</v>
      </c>
    </row>
    <row r="63" spans="1:11" x14ac:dyDescent="0.25">
      <c r="A63" s="35" t="s">
        <v>229</v>
      </c>
      <c r="B63" s="35" t="s">
        <v>73</v>
      </c>
      <c r="C63" s="35" t="s">
        <v>230</v>
      </c>
      <c r="D63" s="36" t="s">
        <v>876</v>
      </c>
      <c r="E63" s="37" t="s">
        <v>227</v>
      </c>
      <c r="F63" s="38">
        <v>7</v>
      </c>
      <c r="G63" s="39" t="s">
        <v>17</v>
      </c>
      <c r="H63" s="40"/>
      <c r="I63" s="37" t="s">
        <v>231</v>
      </c>
      <c r="J63" s="34"/>
      <c r="K63" s="41">
        <v>98</v>
      </c>
    </row>
    <row r="64" spans="1:11" x14ac:dyDescent="0.25">
      <c r="A64" s="35" t="s">
        <v>232</v>
      </c>
      <c r="B64" s="35" t="s">
        <v>21</v>
      </c>
      <c r="C64" s="35" t="s">
        <v>233</v>
      </c>
      <c r="D64" s="36" t="s">
        <v>876</v>
      </c>
      <c r="E64" s="37" t="s">
        <v>233</v>
      </c>
      <c r="F64" s="38">
        <v>2</v>
      </c>
      <c r="G64" s="39"/>
      <c r="H64" s="40"/>
      <c r="I64" s="37" t="s">
        <v>234</v>
      </c>
      <c r="J64" s="34"/>
      <c r="K64" s="44">
        <v>95.1</v>
      </c>
    </row>
    <row r="65" spans="1:11" x14ac:dyDescent="0.25">
      <c r="A65" s="35" t="s">
        <v>235</v>
      </c>
      <c r="B65" s="35" t="s">
        <v>21</v>
      </c>
      <c r="C65" s="35" t="s">
        <v>236</v>
      </c>
      <c r="D65" s="36" t="s">
        <v>872</v>
      </c>
      <c r="E65" s="37" t="s">
        <v>237</v>
      </c>
      <c r="F65" s="38">
        <v>2</v>
      </c>
      <c r="G65" s="39"/>
      <c r="H65" s="40"/>
      <c r="I65" s="37" t="s">
        <v>238</v>
      </c>
      <c r="J65" s="34"/>
      <c r="K65" s="44">
        <v>89.4</v>
      </c>
    </row>
    <row r="66" spans="1:11" x14ac:dyDescent="0.25">
      <c r="A66" s="35" t="s">
        <v>239</v>
      </c>
      <c r="B66" s="35" t="s">
        <v>881</v>
      </c>
      <c r="C66" s="35" t="s">
        <v>912</v>
      </c>
      <c r="D66" s="36" t="s">
        <v>874</v>
      </c>
      <c r="E66" s="37" t="s">
        <v>240</v>
      </c>
      <c r="F66" s="38">
        <v>5</v>
      </c>
      <c r="G66" s="39"/>
      <c r="H66" s="40"/>
      <c r="I66" s="37" t="s">
        <v>242</v>
      </c>
      <c r="J66" s="34" t="s">
        <v>868</v>
      </c>
      <c r="K66" s="44" t="s">
        <v>870</v>
      </c>
    </row>
    <row r="67" spans="1:11" x14ac:dyDescent="0.25">
      <c r="A67" s="35" t="s">
        <v>243</v>
      </c>
      <c r="B67" s="35" t="s">
        <v>880</v>
      </c>
      <c r="C67" s="35" t="s">
        <v>913</v>
      </c>
      <c r="D67" s="36" t="s">
        <v>874</v>
      </c>
      <c r="E67" s="37" t="s">
        <v>240</v>
      </c>
      <c r="F67" s="38" t="s">
        <v>105</v>
      </c>
      <c r="G67" s="39"/>
      <c r="H67" s="40" t="s">
        <v>244</v>
      </c>
      <c r="I67" s="37" t="s">
        <v>245</v>
      </c>
      <c r="J67" s="34" t="s">
        <v>868</v>
      </c>
      <c r="K67" s="41">
        <v>108.53333333333335</v>
      </c>
    </row>
    <row r="68" spans="1:11" x14ac:dyDescent="0.25">
      <c r="A68" s="35" t="s">
        <v>246</v>
      </c>
      <c r="B68" s="35" t="s">
        <v>880</v>
      </c>
      <c r="C68" s="35" t="s">
        <v>914</v>
      </c>
      <c r="D68" s="36" t="s">
        <v>874</v>
      </c>
      <c r="E68" s="37" t="s">
        <v>240</v>
      </c>
      <c r="F68" s="38">
        <v>8</v>
      </c>
      <c r="G68" s="39"/>
      <c r="H68" s="40" t="s">
        <v>244</v>
      </c>
      <c r="I68" s="37" t="s">
        <v>247</v>
      </c>
      <c r="J68" s="34" t="s">
        <v>868</v>
      </c>
      <c r="K68" s="41">
        <v>96.266666666666652</v>
      </c>
    </row>
    <row r="69" spans="1:11" x14ac:dyDescent="0.25">
      <c r="A69" s="35" t="s">
        <v>248</v>
      </c>
      <c r="B69" s="35" t="s">
        <v>21</v>
      </c>
      <c r="C69" s="35" t="s">
        <v>915</v>
      </c>
      <c r="D69" s="36" t="s">
        <v>874</v>
      </c>
      <c r="E69" s="37" t="s">
        <v>249</v>
      </c>
      <c r="F69" s="38">
        <v>1.5</v>
      </c>
      <c r="G69" s="39"/>
      <c r="H69" s="40"/>
      <c r="I69" s="37" t="s">
        <v>250</v>
      </c>
      <c r="J69" s="34"/>
      <c r="K69" s="44" t="s">
        <v>870</v>
      </c>
    </row>
    <row r="70" spans="1:11" x14ac:dyDescent="0.25">
      <c r="A70" s="35" t="s">
        <v>251</v>
      </c>
      <c r="B70" s="35" t="s">
        <v>21</v>
      </c>
      <c r="C70" s="35" t="s">
        <v>252</v>
      </c>
      <c r="D70" s="36" t="s">
        <v>874</v>
      </c>
      <c r="E70" s="37" t="s">
        <v>249</v>
      </c>
      <c r="F70" s="38">
        <v>2</v>
      </c>
      <c r="G70" s="39"/>
      <c r="H70" s="40"/>
      <c r="I70" s="37" t="s">
        <v>253</v>
      </c>
      <c r="J70" s="34"/>
      <c r="K70" s="41">
        <v>104.66666666666667</v>
      </c>
    </row>
    <row r="71" spans="1:11" x14ac:dyDescent="0.25">
      <c r="A71" s="35" t="s">
        <v>254</v>
      </c>
      <c r="B71" s="35" t="s">
        <v>73</v>
      </c>
      <c r="C71" s="35" t="s">
        <v>883</v>
      </c>
      <c r="D71" s="36" t="s">
        <v>872</v>
      </c>
      <c r="E71" s="37" t="s">
        <v>255</v>
      </c>
      <c r="F71" s="38" t="s">
        <v>42</v>
      </c>
      <c r="G71" s="39"/>
      <c r="H71" s="40"/>
      <c r="I71" s="37" t="s">
        <v>256</v>
      </c>
      <c r="J71" s="34"/>
      <c r="K71" s="41">
        <v>109.86666666666667</v>
      </c>
    </row>
    <row r="72" spans="1:11" x14ac:dyDescent="0.25">
      <c r="A72" s="35" t="s">
        <v>257</v>
      </c>
      <c r="B72" s="35" t="s">
        <v>76</v>
      </c>
      <c r="C72" s="35" t="s">
        <v>884</v>
      </c>
      <c r="D72" s="36" t="s">
        <v>872</v>
      </c>
      <c r="E72" s="37" t="s">
        <v>255</v>
      </c>
      <c r="F72" s="38">
        <v>2</v>
      </c>
      <c r="G72" s="39"/>
      <c r="H72" s="40"/>
      <c r="I72" s="37" t="s">
        <v>256</v>
      </c>
      <c r="J72" s="34"/>
      <c r="K72" s="44" t="s">
        <v>870</v>
      </c>
    </row>
    <row r="73" spans="1:11" x14ac:dyDescent="0.25">
      <c r="A73" s="35" t="s">
        <v>258</v>
      </c>
      <c r="B73" s="35" t="s">
        <v>21</v>
      </c>
      <c r="C73" s="35" t="s">
        <v>259</v>
      </c>
      <c r="D73" s="36" t="s">
        <v>874</v>
      </c>
      <c r="E73" s="37" t="s">
        <v>259</v>
      </c>
      <c r="F73" s="38">
        <v>1</v>
      </c>
      <c r="G73" s="39"/>
      <c r="H73" s="40" t="s">
        <v>260</v>
      </c>
      <c r="I73" s="37" t="s">
        <v>261</v>
      </c>
      <c r="J73" s="34"/>
      <c r="K73" s="44">
        <v>100</v>
      </c>
    </row>
    <row r="74" spans="1:11" x14ac:dyDescent="0.25">
      <c r="A74" s="35" t="s">
        <v>262</v>
      </c>
      <c r="B74" s="35" t="s">
        <v>21</v>
      </c>
      <c r="C74" s="35" t="s">
        <v>263</v>
      </c>
      <c r="D74" s="36" t="s">
        <v>872</v>
      </c>
      <c r="E74" s="37" t="s">
        <v>263</v>
      </c>
      <c r="F74" s="38" t="s">
        <v>105</v>
      </c>
      <c r="G74" s="39"/>
      <c r="H74" s="40" t="s">
        <v>175</v>
      </c>
      <c r="I74" s="37" t="s">
        <v>264</v>
      </c>
      <c r="J74" s="34"/>
      <c r="K74" s="44" t="s">
        <v>870</v>
      </c>
    </row>
    <row r="75" spans="1:11" x14ac:dyDescent="0.25">
      <c r="A75" s="35" t="s">
        <v>265</v>
      </c>
      <c r="B75" s="35" t="s">
        <v>21</v>
      </c>
      <c r="C75" s="35" t="s">
        <v>266</v>
      </c>
      <c r="D75" s="36" t="s">
        <v>876</v>
      </c>
      <c r="E75" s="37" t="s">
        <v>266</v>
      </c>
      <c r="F75" s="38" t="s">
        <v>30</v>
      </c>
      <c r="G75" s="39"/>
      <c r="H75" s="40"/>
      <c r="I75" s="37" t="s">
        <v>267</v>
      </c>
      <c r="J75" s="34"/>
      <c r="K75" s="41">
        <v>108.44999999999999</v>
      </c>
    </row>
    <row r="76" spans="1:11" x14ac:dyDescent="0.25">
      <c r="A76" s="35" t="s">
        <v>268</v>
      </c>
      <c r="B76" s="35" t="s">
        <v>73</v>
      </c>
      <c r="C76" s="35" t="s">
        <v>269</v>
      </c>
      <c r="D76" s="36" t="s">
        <v>873</v>
      </c>
      <c r="E76" s="37" t="s">
        <v>269</v>
      </c>
      <c r="F76" s="38" t="s">
        <v>105</v>
      </c>
      <c r="G76" s="39"/>
      <c r="H76" s="40" t="s">
        <v>270</v>
      </c>
      <c r="I76" s="37" t="s">
        <v>271</v>
      </c>
      <c r="J76" s="34"/>
      <c r="K76" s="44">
        <v>108.2</v>
      </c>
    </row>
    <row r="77" spans="1:11" x14ac:dyDescent="0.25">
      <c r="A77" s="35" t="s">
        <v>272</v>
      </c>
      <c r="B77" s="35" t="s">
        <v>21</v>
      </c>
      <c r="C77" s="35" t="s">
        <v>273</v>
      </c>
      <c r="D77" s="36" t="s">
        <v>874</v>
      </c>
      <c r="E77" s="37" t="s">
        <v>273</v>
      </c>
      <c r="F77" s="38" t="s">
        <v>30</v>
      </c>
      <c r="G77" s="39"/>
      <c r="H77" s="40"/>
      <c r="I77" s="37" t="s">
        <v>274</v>
      </c>
      <c r="J77" s="34"/>
      <c r="K77" s="44">
        <v>106.2</v>
      </c>
    </row>
    <row r="78" spans="1:11" x14ac:dyDescent="0.25">
      <c r="A78" s="35" t="s">
        <v>275</v>
      </c>
      <c r="B78" s="35" t="s">
        <v>21</v>
      </c>
      <c r="C78" s="35" t="s">
        <v>276</v>
      </c>
      <c r="D78" s="36" t="s">
        <v>874</v>
      </c>
      <c r="E78" s="37" t="s">
        <v>276</v>
      </c>
      <c r="F78" s="38" t="s">
        <v>30</v>
      </c>
      <c r="G78" s="39"/>
      <c r="H78" s="40" t="s">
        <v>223</v>
      </c>
      <c r="I78" s="37" t="s">
        <v>277</v>
      </c>
      <c r="J78" s="34"/>
      <c r="K78" s="44" t="s">
        <v>870</v>
      </c>
    </row>
    <row r="79" spans="1:11" x14ac:dyDescent="0.25">
      <c r="A79" s="35" t="s">
        <v>282</v>
      </c>
      <c r="B79" s="35" t="s">
        <v>21</v>
      </c>
      <c r="C79" s="35" t="s">
        <v>283</v>
      </c>
      <c r="D79" s="36" t="s">
        <v>876</v>
      </c>
      <c r="E79" s="37" t="s">
        <v>283</v>
      </c>
      <c r="F79" s="38" t="s">
        <v>105</v>
      </c>
      <c r="G79" s="39"/>
      <c r="H79" s="40"/>
      <c r="I79" s="37" t="s">
        <v>284</v>
      </c>
      <c r="J79" s="34"/>
      <c r="K79" s="44">
        <v>93.7</v>
      </c>
    </row>
    <row r="80" spans="1:11" x14ac:dyDescent="0.25">
      <c r="A80" s="35" t="s">
        <v>285</v>
      </c>
      <c r="B80" s="35" t="s">
        <v>21</v>
      </c>
      <c r="C80" s="35" t="s">
        <v>286</v>
      </c>
      <c r="D80" s="36" t="s">
        <v>875</v>
      </c>
      <c r="E80" s="37" t="s">
        <v>287</v>
      </c>
      <c r="F80" s="38" t="s">
        <v>30</v>
      </c>
      <c r="G80" s="39"/>
      <c r="H80" s="40"/>
      <c r="I80" s="37" t="s">
        <v>288</v>
      </c>
      <c r="J80" s="34"/>
      <c r="K80" s="41">
        <v>112.13333333333333</v>
      </c>
    </row>
    <row r="81" spans="1:11" x14ac:dyDescent="0.25">
      <c r="A81" s="35" t="s">
        <v>289</v>
      </c>
      <c r="B81" s="35" t="s">
        <v>21</v>
      </c>
      <c r="C81" s="35" t="s">
        <v>916</v>
      </c>
      <c r="D81" s="36" t="s">
        <v>875</v>
      </c>
      <c r="E81" s="37" t="s">
        <v>287</v>
      </c>
      <c r="F81" s="38" t="s">
        <v>23</v>
      </c>
      <c r="G81" s="39"/>
      <c r="H81" s="40"/>
      <c r="I81" s="37" t="s">
        <v>290</v>
      </c>
      <c r="J81" s="34"/>
      <c r="K81" s="41">
        <v>100.39999999999999</v>
      </c>
    </row>
    <row r="82" spans="1:11" x14ac:dyDescent="0.25">
      <c r="A82" s="35" t="s">
        <v>291</v>
      </c>
      <c r="B82" s="35" t="s">
        <v>21</v>
      </c>
      <c r="C82" s="35" t="s">
        <v>292</v>
      </c>
      <c r="D82" s="36" t="s">
        <v>875</v>
      </c>
      <c r="E82" s="37" t="s">
        <v>292</v>
      </c>
      <c r="F82" s="38" t="s">
        <v>30</v>
      </c>
      <c r="G82" s="39"/>
      <c r="H82" s="40"/>
      <c r="I82" s="37" t="s">
        <v>293</v>
      </c>
      <c r="J82" s="34"/>
      <c r="K82" s="41">
        <v>96.766666666666666</v>
      </c>
    </row>
    <row r="83" spans="1:11" x14ac:dyDescent="0.25">
      <c r="A83" s="35" t="s">
        <v>294</v>
      </c>
      <c r="B83" s="35" t="s">
        <v>21</v>
      </c>
      <c r="C83" s="35" t="s">
        <v>295</v>
      </c>
      <c r="D83" s="36" t="s">
        <v>875</v>
      </c>
      <c r="E83" s="37" t="s">
        <v>295</v>
      </c>
      <c r="F83" s="38">
        <v>2</v>
      </c>
      <c r="G83" s="39"/>
      <c r="H83" s="40" t="s">
        <v>37</v>
      </c>
      <c r="I83" s="37" t="s">
        <v>296</v>
      </c>
      <c r="J83" s="34"/>
      <c r="K83" s="44">
        <v>99.5</v>
      </c>
    </row>
    <row r="84" spans="1:11" x14ac:dyDescent="0.25">
      <c r="A84" s="35" t="s">
        <v>297</v>
      </c>
      <c r="B84" s="35" t="s">
        <v>21</v>
      </c>
      <c r="C84" s="35" t="s">
        <v>298</v>
      </c>
      <c r="D84" s="36" t="s">
        <v>872</v>
      </c>
      <c r="E84" s="37" t="s">
        <v>299</v>
      </c>
      <c r="F84" s="38" t="s">
        <v>53</v>
      </c>
      <c r="G84" s="39"/>
      <c r="H84" s="40"/>
      <c r="I84" s="37" t="s">
        <v>300</v>
      </c>
      <c r="J84" s="34"/>
      <c r="K84" s="41">
        <v>97</v>
      </c>
    </row>
    <row r="85" spans="1:11" x14ac:dyDescent="0.25">
      <c r="A85" s="35" t="s">
        <v>301</v>
      </c>
      <c r="B85" s="35" t="s">
        <v>21</v>
      </c>
      <c r="C85" s="35" t="s">
        <v>885</v>
      </c>
      <c r="D85" s="36" t="s">
        <v>872</v>
      </c>
      <c r="E85" s="37" t="s">
        <v>302</v>
      </c>
      <c r="F85" s="38">
        <v>1</v>
      </c>
      <c r="G85" s="39"/>
      <c r="H85" s="40" t="s">
        <v>303</v>
      </c>
      <c r="I85" s="37" t="s">
        <v>304</v>
      </c>
      <c r="J85" s="34"/>
      <c r="K85" s="44" t="s">
        <v>870</v>
      </c>
    </row>
    <row r="86" spans="1:11" x14ac:dyDescent="0.25">
      <c r="A86" s="35" t="s">
        <v>305</v>
      </c>
      <c r="B86" s="35" t="s">
        <v>21</v>
      </c>
      <c r="C86" s="35" t="s">
        <v>306</v>
      </c>
      <c r="D86" s="36" t="s">
        <v>873</v>
      </c>
      <c r="E86" s="37" t="s">
        <v>306</v>
      </c>
      <c r="F86" s="38">
        <v>1</v>
      </c>
      <c r="G86" s="39"/>
      <c r="H86" s="40"/>
      <c r="I86" s="37" t="s">
        <v>307</v>
      </c>
      <c r="J86" s="34"/>
      <c r="K86" s="44">
        <v>119.7</v>
      </c>
    </row>
    <row r="87" spans="1:11" x14ac:dyDescent="0.25">
      <c r="A87" s="35" t="s">
        <v>308</v>
      </c>
      <c r="B87" s="35" t="s">
        <v>21</v>
      </c>
      <c r="C87" s="35" t="s">
        <v>309</v>
      </c>
      <c r="D87" s="36" t="s">
        <v>875</v>
      </c>
      <c r="E87" s="37" t="s">
        <v>309</v>
      </c>
      <c r="F87" s="38">
        <v>5</v>
      </c>
      <c r="G87" s="39"/>
      <c r="H87" s="40"/>
      <c r="I87" s="37" t="s">
        <v>310</v>
      </c>
      <c r="J87" s="34"/>
      <c r="K87" s="41">
        <v>91.5</v>
      </c>
    </row>
    <row r="88" spans="1:11" x14ac:dyDescent="0.25">
      <c r="A88" s="35" t="s">
        <v>311</v>
      </c>
      <c r="B88" s="35" t="s">
        <v>21</v>
      </c>
      <c r="C88" s="35" t="s">
        <v>312</v>
      </c>
      <c r="D88" s="36" t="s">
        <v>873</v>
      </c>
      <c r="E88" s="37" t="s">
        <v>313</v>
      </c>
      <c r="F88" s="38" t="s">
        <v>241</v>
      </c>
      <c r="G88" s="39"/>
      <c r="H88" s="40"/>
      <c r="I88" s="37" t="s">
        <v>314</v>
      </c>
      <c r="J88" s="34"/>
      <c r="K88" s="41">
        <v>122.86666666666667</v>
      </c>
    </row>
    <row r="89" spans="1:11" x14ac:dyDescent="0.25">
      <c r="A89" s="35" t="s">
        <v>315</v>
      </c>
      <c r="B89" s="35" t="s">
        <v>21</v>
      </c>
      <c r="C89" s="35" t="s">
        <v>316</v>
      </c>
      <c r="D89" s="36" t="s">
        <v>875</v>
      </c>
      <c r="E89" s="37" t="s">
        <v>316</v>
      </c>
      <c r="F89" s="38" t="s">
        <v>42</v>
      </c>
      <c r="G89" s="39"/>
      <c r="H89" s="40"/>
      <c r="I89" s="37" t="s">
        <v>317</v>
      </c>
      <c r="J89" s="34"/>
      <c r="K89" s="41">
        <v>111.8</v>
      </c>
    </row>
    <row r="90" spans="1:11" x14ac:dyDescent="0.25">
      <c r="A90" s="35" t="s">
        <v>318</v>
      </c>
      <c r="B90" s="35" t="s">
        <v>21</v>
      </c>
      <c r="C90" s="35" t="s">
        <v>319</v>
      </c>
      <c r="D90" s="36" t="s">
        <v>875</v>
      </c>
      <c r="E90" s="37" t="s">
        <v>319</v>
      </c>
      <c r="F90" s="38">
        <v>2.5</v>
      </c>
      <c r="G90" s="39"/>
      <c r="H90" s="40"/>
      <c r="I90" s="37" t="s">
        <v>320</v>
      </c>
      <c r="J90" s="34"/>
      <c r="K90" s="44">
        <v>98.199999999999989</v>
      </c>
    </row>
    <row r="91" spans="1:11" x14ac:dyDescent="0.25">
      <c r="A91" s="35" t="s">
        <v>321</v>
      </c>
      <c r="B91" s="35" t="s">
        <v>21</v>
      </c>
      <c r="C91" s="35" t="s">
        <v>322</v>
      </c>
      <c r="D91" s="36" t="s">
        <v>876</v>
      </c>
      <c r="E91" s="37" t="s">
        <v>323</v>
      </c>
      <c r="F91" s="38" t="s">
        <v>105</v>
      </c>
      <c r="G91" s="39"/>
      <c r="H91" s="40" t="s">
        <v>324</v>
      </c>
      <c r="I91" s="37" t="s">
        <v>325</v>
      </c>
      <c r="J91" s="34"/>
      <c r="K91" s="44">
        <v>104</v>
      </c>
    </row>
    <row r="92" spans="1:11" x14ac:dyDescent="0.25">
      <c r="A92" s="35" t="s">
        <v>326</v>
      </c>
      <c r="B92" s="35" t="s">
        <v>21</v>
      </c>
      <c r="C92" s="35" t="s">
        <v>327</v>
      </c>
      <c r="D92" s="36" t="s">
        <v>876</v>
      </c>
      <c r="E92" s="37" t="s">
        <v>327</v>
      </c>
      <c r="F92" s="38">
        <v>2</v>
      </c>
      <c r="G92" s="39"/>
      <c r="H92" s="40"/>
      <c r="I92" s="37" t="s">
        <v>328</v>
      </c>
      <c r="J92" s="34"/>
      <c r="K92" s="41">
        <v>96.466666666666654</v>
      </c>
    </row>
    <row r="93" spans="1:11" x14ac:dyDescent="0.25">
      <c r="A93" s="35" t="s">
        <v>329</v>
      </c>
      <c r="B93" s="35" t="s">
        <v>21</v>
      </c>
      <c r="C93" s="35" t="s">
        <v>330</v>
      </c>
      <c r="D93" s="36" t="s">
        <v>876</v>
      </c>
      <c r="E93" s="37" t="s">
        <v>330</v>
      </c>
      <c r="F93" s="38">
        <v>3</v>
      </c>
      <c r="G93" s="39"/>
      <c r="H93" s="40"/>
      <c r="I93" s="37" t="s">
        <v>331</v>
      </c>
      <c r="J93" s="34"/>
      <c r="K93" s="44">
        <v>97.5</v>
      </c>
    </row>
    <row r="94" spans="1:11" x14ac:dyDescent="0.25">
      <c r="A94" s="35" t="s">
        <v>332</v>
      </c>
      <c r="B94" s="35" t="s">
        <v>21</v>
      </c>
      <c r="C94" s="35" t="s">
        <v>333</v>
      </c>
      <c r="D94" s="36" t="s">
        <v>873</v>
      </c>
      <c r="E94" s="37" t="s">
        <v>334</v>
      </c>
      <c r="F94" s="38">
        <v>4</v>
      </c>
      <c r="G94" s="39"/>
      <c r="H94" s="40"/>
      <c r="I94" s="37" t="s">
        <v>335</v>
      </c>
      <c r="J94" s="34"/>
      <c r="K94" s="41">
        <v>107.33333333333333</v>
      </c>
    </row>
    <row r="95" spans="1:11" x14ac:dyDescent="0.25">
      <c r="A95" s="35" t="s">
        <v>758</v>
      </c>
      <c r="B95" s="35" t="s">
        <v>21</v>
      </c>
      <c r="C95" s="35" t="s">
        <v>886</v>
      </c>
      <c r="D95" s="36" t="s">
        <v>873</v>
      </c>
      <c r="E95" s="37" t="s">
        <v>334</v>
      </c>
      <c r="F95" s="38" t="s">
        <v>30</v>
      </c>
      <c r="G95" s="39"/>
      <c r="H95" s="40"/>
      <c r="I95" s="37" t="s">
        <v>759</v>
      </c>
      <c r="J95" s="34"/>
      <c r="K95" s="44">
        <v>108.5</v>
      </c>
    </row>
    <row r="96" spans="1:11" x14ac:dyDescent="0.25">
      <c r="A96" s="35" t="s">
        <v>336</v>
      </c>
      <c r="B96" s="35" t="s">
        <v>21</v>
      </c>
      <c r="C96" s="35" t="s">
        <v>337</v>
      </c>
      <c r="D96" s="36" t="s">
        <v>874</v>
      </c>
      <c r="E96" s="37" t="s">
        <v>337</v>
      </c>
      <c r="F96" s="38" t="s">
        <v>42</v>
      </c>
      <c r="G96" s="39"/>
      <c r="H96" s="40"/>
      <c r="I96" s="37" t="s">
        <v>338</v>
      </c>
      <c r="J96" s="34"/>
      <c r="K96" s="41">
        <v>104.60000000000001</v>
      </c>
    </row>
    <row r="97" spans="1:11" x14ac:dyDescent="0.25">
      <c r="A97" s="35" t="s">
        <v>342</v>
      </c>
      <c r="B97" s="35" t="s">
        <v>21</v>
      </c>
      <c r="C97" s="35" t="s">
        <v>343</v>
      </c>
      <c r="D97" s="36" t="s">
        <v>876</v>
      </c>
      <c r="E97" s="37" t="s">
        <v>344</v>
      </c>
      <c r="F97" s="38">
        <v>1</v>
      </c>
      <c r="G97" s="39"/>
      <c r="H97" s="40"/>
      <c r="I97" s="37" t="s">
        <v>345</v>
      </c>
      <c r="J97" s="34"/>
      <c r="K97" s="44">
        <v>108.4</v>
      </c>
    </row>
    <row r="98" spans="1:11" x14ac:dyDescent="0.25">
      <c r="A98" s="35" t="s">
        <v>346</v>
      </c>
      <c r="B98" s="35" t="s">
        <v>21</v>
      </c>
      <c r="C98" s="35" t="s">
        <v>347</v>
      </c>
      <c r="D98" s="36" t="s">
        <v>872</v>
      </c>
      <c r="E98" s="37" t="s">
        <v>348</v>
      </c>
      <c r="F98" s="38">
        <v>2</v>
      </c>
      <c r="G98" s="39"/>
      <c r="H98" s="40"/>
      <c r="I98" s="37" t="s">
        <v>349</v>
      </c>
      <c r="J98" s="34"/>
      <c r="K98" s="44">
        <v>86.7</v>
      </c>
    </row>
    <row r="99" spans="1:11" x14ac:dyDescent="0.25">
      <c r="A99" s="35" t="s">
        <v>350</v>
      </c>
      <c r="B99" s="35" t="s">
        <v>73</v>
      </c>
      <c r="C99" s="35" t="s">
        <v>351</v>
      </c>
      <c r="D99" s="36" t="s">
        <v>873</v>
      </c>
      <c r="E99" s="37" t="s">
        <v>340</v>
      </c>
      <c r="F99" s="38" t="s">
        <v>105</v>
      </c>
      <c r="G99" s="39"/>
      <c r="H99" s="40" t="s">
        <v>352</v>
      </c>
      <c r="I99" s="37" t="s">
        <v>353</v>
      </c>
      <c r="J99" s="34"/>
      <c r="K99" s="44">
        <v>116.55000000000001</v>
      </c>
    </row>
    <row r="100" spans="1:11" x14ac:dyDescent="0.25">
      <c r="A100" s="35" t="s">
        <v>354</v>
      </c>
      <c r="B100" s="35" t="s">
        <v>21</v>
      </c>
      <c r="C100" s="35" t="s">
        <v>355</v>
      </c>
      <c r="D100" s="36" t="s">
        <v>876</v>
      </c>
      <c r="E100" s="37" t="s">
        <v>356</v>
      </c>
      <c r="F100" s="38">
        <v>5</v>
      </c>
      <c r="G100" s="39"/>
      <c r="H100" s="40"/>
      <c r="I100" s="37" t="s">
        <v>357</v>
      </c>
      <c r="J100" s="34"/>
      <c r="K100" s="41">
        <v>102.36666666666667</v>
      </c>
    </row>
    <row r="101" spans="1:11" x14ac:dyDescent="0.25">
      <c r="A101" s="35" t="s">
        <v>358</v>
      </c>
      <c r="B101" s="35" t="s">
        <v>21</v>
      </c>
      <c r="C101" s="35" t="s">
        <v>359</v>
      </c>
      <c r="D101" s="36" t="s">
        <v>876</v>
      </c>
      <c r="E101" s="37" t="s">
        <v>359</v>
      </c>
      <c r="F101" s="38" t="s">
        <v>30</v>
      </c>
      <c r="G101" s="39"/>
      <c r="H101" s="40"/>
      <c r="I101" s="37" t="s">
        <v>360</v>
      </c>
      <c r="J101" s="34"/>
      <c r="K101" s="44">
        <v>106.3</v>
      </c>
    </row>
    <row r="102" spans="1:11" x14ac:dyDescent="0.25">
      <c r="A102" s="35" t="s">
        <v>361</v>
      </c>
      <c r="B102" s="35" t="s">
        <v>73</v>
      </c>
      <c r="C102" s="35" t="s">
        <v>362</v>
      </c>
      <c r="D102" s="36" t="s">
        <v>872</v>
      </c>
      <c r="E102" s="37" t="s">
        <v>363</v>
      </c>
      <c r="F102" s="38">
        <v>2</v>
      </c>
      <c r="G102" s="39"/>
      <c r="H102" s="40"/>
      <c r="I102" s="37" t="s">
        <v>364</v>
      </c>
      <c r="J102" s="34"/>
      <c r="K102" s="44">
        <v>84.1</v>
      </c>
    </row>
    <row r="103" spans="1:11" x14ac:dyDescent="0.25">
      <c r="A103" s="35" t="s">
        <v>365</v>
      </c>
      <c r="B103" s="35" t="s">
        <v>21</v>
      </c>
      <c r="C103" s="35" t="s">
        <v>366</v>
      </c>
      <c r="D103" s="36" t="s">
        <v>872</v>
      </c>
      <c r="E103" s="37" t="s">
        <v>366</v>
      </c>
      <c r="F103" s="38" t="s">
        <v>30</v>
      </c>
      <c r="G103" s="39"/>
      <c r="H103" s="40"/>
      <c r="I103" s="37" t="s">
        <v>367</v>
      </c>
      <c r="J103" s="34"/>
      <c r="K103" s="41">
        <v>113.59999999999998</v>
      </c>
    </row>
    <row r="104" spans="1:11" x14ac:dyDescent="0.25">
      <c r="A104" s="35" t="s">
        <v>368</v>
      </c>
      <c r="B104" s="35" t="s">
        <v>21</v>
      </c>
      <c r="C104" s="35" t="s">
        <v>369</v>
      </c>
      <c r="D104" s="36" t="s">
        <v>874</v>
      </c>
      <c r="E104" s="37" t="s">
        <v>369</v>
      </c>
      <c r="F104" s="38">
        <v>1.5</v>
      </c>
      <c r="G104" s="39"/>
      <c r="H104" s="40"/>
      <c r="I104" s="37" t="s">
        <v>370</v>
      </c>
      <c r="J104" s="34"/>
      <c r="K104" s="44">
        <v>111.8</v>
      </c>
    </row>
    <row r="105" spans="1:11" x14ac:dyDescent="0.25">
      <c r="A105" s="35" t="s">
        <v>371</v>
      </c>
      <c r="B105" s="35" t="s">
        <v>21</v>
      </c>
      <c r="C105" s="35" t="s">
        <v>372</v>
      </c>
      <c r="D105" s="36" t="s">
        <v>872</v>
      </c>
      <c r="E105" s="37" t="s">
        <v>372</v>
      </c>
      <c r="F105" s="38">
        <v>1</v>
      </c>
      <c r="G105" s="39"/>
      <c r="H105" s="40"/>
      <c r="I105" s="37" t="s">
        <v>373</v>
      </c>
      <c r="J105" s="34"/>
      <c r="K105" s="41">
        <v>100.9</v>
      </c>
    </row>
    <row r="106" spans="1:11" x14ac:dyDescent="0.25">
      <c r="A106" s="35" t="s">
        <v>374</v>
      </c>
      <c r="B106" s="35" t="s">
        <v>73</v>
      </c>
      <c r="C106" s="35" t="s">
        <v>887</v>
      </c>
      <c r="D106" s="36" t="s">
        <v>872</v>
      </c>
      <c r="E106" s="37" t="s">
        <v>375</v>
      </c>
      <c r="F106" s="38">
        <v>2</v>
      </c>
      <c r="G106" s="39"/>
      <c r="H106" s="40" t="s">
        <v>303</v>
      </c>
      <c r="I106" s="37" t="s">
        <v>376</v>
      </c>
      <c r="J106" s="34"/>
      <c r="K106" s="41">
        <v>101.36666666666667</v>
      </c>
    </row>
    <row r="107" spans="1:11" x14ac:dyDescent="0.25">
      <c r="A107" s="35" t="s">
        <v>377</v>
      </c>
      <c r="B107" s="35" t="s">
        <v>21</v>
      </c>
      <c r="C107" s="35" t="s">
        <v>378</v>
      </c>
      <c r="D107" s="36" t="s">
        <v>874</v>
      </c>
      <c r="E107" s="37" t="s">
        <v>379</v>
      </c>
      <c r="F107" s="38">
        <v>5</v>
      </c>
      <c r="G107" s="39"/>
      <c r="H107" s="40"/>
      <c r="I107" s="37" t="s">
        <v>380</v>
      </c>
      <c r="J107" s="34"/>
      <c r="K107" s="41">
        <v>106</v>
      </c>
    </row>
    <row r="108" spans="1:11" x14ac:dyDescent="0.25">
      <c r="A108" s="35" t="s">
        <v>381</v>
      </c>
      <c r="B108" s="35" t="s">
        <v>21</v>
      </c>
      <c r="C108" s="35" t="s">
        <v>382</v>
      </c>
      <c r="D108" s="36" t="s">
        <v>876</v>
      </c>
      <c r="E108" s="37" t="s">
        <v>383</v>
      </c>
      <c r="F108" s="38">
        <v>4</v>
      </c>
      <c r="G108" s="39"/>
      <c r="H108" s="40"/>
      <c r="I108" s="37" t="s">
        <v>384</v>
      </c>
      <c r="J108" s="34"/>
      <c r="K108" s="41">
        <v>110.06666666666666</v>
      </c>
    </row>
    <row r="109" spans="1:11" x14ac:dyDescent="0.25">
      <c r="A109" s="35" t="s">
        <v>385</v>
      </c>
      <c r="B109" s="35" t="s">
        <v>73</v>
      </c>
      <c r="C109" s="35" t="s">
        <v>888</v>
      </c>
      <c r="D109" s="36" t="s">
        <v>876</v>
      </c>
      <c r="E109" s="37" t="s">
        <v>383</v>
      </c>
      <c r="F109" s="38">
        <v>5</v>
      </c>
      <c r="G109" s="39"/>
      <c r="H109" s="40"/>
      <c r="I109" s="37" t="s">
        <v>387</v>
      </c>
      <c r="J109" s="34"/>
      <c r="K109" s="41">
        <v>112.5</v>
      </c>
    </row>
    <row r="110" spans="1:11" x14ac:dyDescent="0.25">
      <c r="A110" s="35" t="s">
        <v>388</v>
      </c>
      <c r="B110" s="35" t="s">
        <v>76</v>
      </c>
      <c r="C110" s="35" t="s">
        <v>889</v>
      </c>
      <c r="D110" s="36" t="s">
        <v>876</v>
      </c>
      <c r="E110" s="37" t="s">
        <v>383</v>
      </c>
      <c r="F110" s="38">
        <v>4</v>
      </c>
      <c r="G110" s="39"/>
      <c r="H110" s="40"/>
      <c r="I110" s="37" t="s">
        <v>389</v>
      </c>
      <c r="J110" s="34"/>
      <c r="K110" s="44" t="s">
        <v>870</v>
      </c>
    </row>
    <row r="111" spans="1:11" x14ac:dyDescent="0.25">
      <c r="A111" s="35" t="s">
        <v>390</v>
      </c>
      <c r="B111" s="35" t="s">
        <v>21</v>
      </c>
      <c r="C111" s="35" t="s">
        <v>391</v>
      </c>
      <c r="D111" s="36" t="s">
        <v>875</v>
      </c>
      <c r="E111" s="37" t="s">
        <v>391</v>
      </c>
      <c r="F111" s="38" t="s">
        <v>30</v>
      </c>
      <c r="G111" s="39"/>
      <c r="H111" s="40"/>
      <c r="I111" s="37" t="s">
        <v>392</v>
      </c>
      <c r="J111" s="34"/>
      <c r="K111" s="44">
        <v>93.2</v>
      </c>
    </row>
    <row r="112" spans="1:11" x14ac:dyDescent="0.25">
      <c r="A112" s="35" t="s">
        <v>393</v>
      </c>
      <c r="B112" s="35" t="s">
        <v>21</v>
      </c>
      <c r="C112" s="35" t="s">
        <v>394</v>
      </c>
      <c r="D112" s="36" t="s">
        <v>875</v>
      </c>
      <c r="E112" s="37" t="s">
        <v>394</v>
      </c>
      <c r="F112" s="38">
        <v>4</v>
      </c>
      <c r="G112" s="39"/>
      <c r="H112" s="40"/>
      <c r="I112" s="37" t="s">
        <v>395</v>
      </c>
      <c r="J112" s="34"/>
      <c r="K112" s="41">
        <v>103.43333333333334</v>
      </c>
    </row>
    <row r="113" spans="1:11" x14ac:dyDescent="0.25">
      <c r="A113" s="35" t="s">
        <v>396</v>
      </c>
      <c r="B113" s="35" t="s">
        <v>21</v>
      </c>
      <c r="C113" s="35" t="s">
        <v>397</v>
      </c>
      <c r="D113" s="36" t="s">
        <v>875</v>
      </c>
      <c r="E113" s="37" t="s">
        <v>398</v>
      </c>
      <c r="F113" s="38" t="s">
        <v>42</v>
      </c>
      <c r="G113" s="39"/>
      <c r="H113" s="40"/>
      <c r="I113" s="37" t="s">
        <v>399</v>
      </c>
      <c r="J113" s="34"/>
      <c r="K113" s="44" t="s">
        <v>870</v>
      </c>
    </row>
    <row r="114" spans="1:11" x14ac:dyDescent="0.25">
      <c r="A114" s="35" t="s">
        <v>400</v>
      </c>
      <c r="B114" s="35" t="s">
        <v>21</v>
      </c>
      <c r="C114" s="35" t="s">
        <v>401</v>
      </c>
      <c r="D114" s="36" t="s">
        <v>874</v>
      </c>
      <c r="E114" s="37" t="s">
        <v>402</v>
      </c>
      <c r="F114" s="38">
        <v>5</v>
      </c>
      <c r="G114" s="39"/>
      <c r="H114" s="40"/>
      <c r="I114" s="37" t="s">
        <v>403</v>
      </c>
      <c r="J114" s="34"/>
      <c r="K114" s="41">
        <v>113.56666666666666</v>
      </c>
    </row>
    <row r="115" spans="1:11" x14ac:dyDescent="0.25">
      <c r="A115" s="35" t="s">
        <v>404</v>
      </c>
      <c r="B115" s="35" t="s">
        <v>21</v>
      </c>
      <c r="C115" s="35" t="s">
        <v>405</v>
      </c>
      <c r="D115" s="36" t="s">
        <v>875</v>
      </c>
      <c r="E115" s="37" t="s">
        <v>405</v>
      </c>
      <c r="F115" s="38">
        <v>4</v>
      </c>
      <c r="G115" s="39"/>
      <c r="H115" s="40"/>
      <c r="I115" s="37" t="s">
        <v>406</v>
      </c>
      <c r="J115" s="34"/>
      <c r="K115" s="41">
        <v>108.23333333333333</v>
      </c>
    </row>
    <row r="116" spans="1:11" x14ac:dyDescent="0.25">
      <c r="A116" s="35" t="s">
        <v>407</v>
      </c>
      <c r="B116" s="35" t="s">
        <v>73</v>
      </c>
      <c r="C116" s="35" t="s">
        <v>408</v>
      </c>
      <c r="D116" s="36" t="s">
        <v>872</v>
      </c>
      <c r="E116" s="37" t="s">
        <v>408</v>
      </c>
      <c r="F116" s="38">
        <v>1</v>
      </c>
      <c r="G116" s="39"/>
      <c r="H116" s="40" t="s">
        <v>409</v>
      </c>
      <c r="I116" s="37" t="s">
        <v>410</v>
      </c>
      <c r="J116" s="34"/>
      <c r="K116" s="44">
        <v>94.95</v>
      </c>
    </row>
    <row r="117" spans="1:11" x14ac:dyDescent="0.25">
      <c r="A117" s="35" t="s">
        <v>411</v>
      </c>
      <c r="B117" s="35" t="s">
        <v>21</v>
      </c>
      <c r="C117" s="35" t="s">
        <v>412</v>
      </c>
      <c r="D117" s="36" t="s">
        <v>874</v>
      </c>
      <c r="E117" s="37" t="s">
        <v>412</v>
      </c>
      <c r="F117" s="38" t="s">
        <v>23</v>
      </c>
      <c r="G117" s="39"/>
      <c r="H117" s="40"/>
      <c r="I117" s="37" t="s">
        <v>413</v>
      </c>
      <c r="J117" s="34"/>
      <c r="K117" s="41">
        <v>118.13333333333333</v>
      </c>
    </row>
    <row r="118" spans="1:11" x14ac:dyDescent="0.25">
      <c r="A118" s="35" t="s">
        <v>414</v>
      </c>
      <c r="B118" s="35" t="s">
        <v>21</v>
      </c>
      <c r="C118" s="35" t="s">
        <v>415</v>
      </c>
      <c r="D118" s="36" t="s">
        <v>873</v>
      </c>
      <c r="E118" s="37" t="s">
        <v>416</v>
      </c>
      <c r="F118" s="38">
        <v>8</v>
      </c>
      <c r="G118" s="39"/>
      <c r="H118" s="40"/>
      <c r="I118" s="37" t="s">
        <v>417</v>
      </c>
      <c r="J118" s="34"/>
      <c r="K118" s="41">
        <v>105.93333333333332</v>
      </c>
    </row>
    <row r="119" spans="1:11" x14ac:dyDescent="0.25">
      <c r="A119" s="35" t="s">
        <v>418</v>
      </c>
      <c r="B119" s="35" t="s">
        <v>21</v>
      </c>
      <c r="C119" s="35" t="s">
        <v>419</v>
      </c>
      <c r="D119" s="36" t="s">
        <v>873</v>
      </c>
      <c r="E119" s="37" t="s">
        <v>416</v>
      </c>
      <c r="F119" s="38">
        <v>8</v>
      </c>
      <c r="G119" s="39"/>
      <c r="H119" s="40"/>
      <c r="I119" s="37" t="s">
        <v>420</v>
      </c>
      <c r="J119" s="34"/>
      <c r="K119" s="41">
        <v>102.56666666666666</v>
      </c>
    </row>
    <row r="120" spans="1:11" x14ac:dyDescent="0.25">
      <c r="A120" s="35" t="s">
        <v>421</v>
      </c>
      <c r="B120" s="35" t="s">
        <v>21</v>
      </c>
      <c r="C120" s="35" t="s">
        <v>422</v>
      </c>
      <c r="D120" s="36" t="s">
        <v>873</v>
      </c>
      <c r="E120" s="37" t="s">
        <v>416</v>
      </c>
      <c r="F120" s="38">
        <v>7</v>
      </c>
      <c r="G120" s="39"/>
      <c r="H120" s="40"/>
      <c r="I120" s="37" t="s">
        <v>423</v>
      </c>
      <c r="J120" s="34"/>
      <c r="K120" s="41">
        <v>100.10000000000001</v>
      </c>
    </row>
    <row r="121" spans="1:11" x14ac:dyDescent="0.25">
      <c r="A121" s="35" t="s">
        <v>424</v>
      </c>
      <c r="B121" s="35" t="s">
        <v>21</v>
      </c>
      <c r="C121" s="35" t="s">
        <v>425</v>
      </c>
      <c r="D121" s="36" t="s">
        <v>873</v>
      </c>
      <c r="E121" s="37" t="s">
        <v>416</v>
      </c>
      <c r="F121" s="38" t="s">
        <v>386</v>
      </c>
      <c r="G121" s="39"/>
      <c r="H121" s="40"/>
      <c r="I121" s="37" t="s">
        <v>426</v>
      </c>
      <c r="J121" s="34"/>
      <c r="K121" s="41">
        <v>106.56666666666666</v>
      </c>
    </row>
    <row r="122" spans="1:11" x14ac:dyDescent="0.25">
      <c r="A122" s="35" t="s">
        <v>427</v>
      </c>
      <c r="B122" s="35" t="s">
        <v>21</v>
      </c>
      <c r="C122" s="35" t="s">
        <v>428</v>
      </c>
      <c r="D122" s="36" t="s">
        <v>873</v>
      </c>
      <c r="E122" s="37" t="s">
        <v>416</v>
      </c>
      <c r="F122" s="38">
        <v>7</v>
      </c>
      <c r="G122" s="39" t="s">
        <v>17</v>
      </c>
      <c r="H122" s="40"/>
      <c r="I122" s="37" t="s">
        <v>429</v>
      </c>
      <c r="J122" s="34"/>
      <c r="K122" s="41">
        <v>81.13333333333334</v>
      </c>
    </row>
    <row r="123" spans="1:11" x14ac:dyDescent="0.25">
      <c r="A123" s="35" t="s">
        <v>430</v>
      </c>
      <c r="B123" s="35" t="s">
        <v>21</v>
      </c>
      <c r="C123" s="35" t="s">
        <v>431</v>
      </c>
      <c r="D123" s="36" t="s">
        <v>873</v>
      </c>
      <c r="E123" s="37" t="s">
        <v>416</v>
      </c>
      <c r="F123" s="38">
        <v>9</v>
      </c>
      <c r="G123" s="39"/>
      <c r="H123" s="40"/>
      <c r="I123" s="37" t="s">
        <v>432</v>
      </c>
      <c r="J123" s="34"/>
      <c r="K123" s="41">
        <v>100.96666666666665</v>
      </c>
    </row>
    <row r="124" spans="1:11" x14ac:dyDescent="0.25">
      <c r="A124" s="35" t="s">
        <v>433</v>
      </c>
      <c r="B124" s="35" t="s">
        <v>21</v>
      </c>
      <c r="C124" s="35" t="s">
        <v>434</v>
      </c>
      <c r="D124" s="36" t="s">
        <v>873</v>
      </c>
      <c r="E124" s="37" t="s">
        <v>416</v>
      </c>
      <c r="F124" s="38" t="s">
        <v>53</v>
      </c>
      <c r="G124" s="39"/>
      <c r="H124" s="40"/>
      <c r="I124" s="37" t="s">
        <v>435</v>
      </c>
      <c r="J124" s="34"/>
      <c r="K124" s="41">
        <v>77.433333333333337</v>
      </c>
    </row>
    <row r="125" spans="1:11" x14ac:dyDescent="0.25">
      <c r="A125" s="35" t="s">
        <v>436</v>
      </c>
      <c r="B125" s="35" t="s">
        <v>21</v>
      </c>
      <c r="C125" s="35" t="s">
        <v>437</v>
      </c>
      <c r="D125" s="36" t="s">
        <v>873</v>
      </c>
      <c r="E125" s="37" t="s">
        <v>416</v>
      </c>
      <c r="F125" s="38" t="s">
        <v>438</v>
      </c>
      <c r="G125" s="39"/>
      <c r="H125" s="40"/>
      <c r="I125" s="37" t="s">
        <v>439</v>
      </c>
      <c r="J125" s="34"/>
      <c r="K125" s="41">
        <v>105.16666666666667</v>
      </c>
    </row>
    <row r="126" spans="1:11" x14ac:dyDescent="0.25">
      <c r="A126" s="35" t="s">
        <v>440</v>
      </c>
      <c r="B126" s="35" t="s">
        <v>21</v>
      </c>
      <c r="C126" s="35" t="s">
        <v>441</v>
      </c>
      <c r="D126" s="36" t="s">
        <v>872</v>
      </c>
      <c r="E126" s="37" t="s">
        <v>442</v>
      </c>
      <c r="F126" s="38" t="s">
        <v>105</v>
      </c>
      <c r="G126" s="39"/>
      <c r="H126" s="40" t="s">
        <v>113</v>
      </c>
      <c r="I126" s="37" t="s">
        <v>443</v>
      </c>
      <c r="J126" s="34"/>
      <c r="K126" s="44" t="s">
        <v>870</v>
      </c>
    </row>
    <row r="127" spans="1:11" x14ac:dyDescent="0.25">
      <c r="A127" s="35" t="s">
        <v>444</v>
      </c>
      <c r="B127" s="35" t="s">
        <v>21</v>
      </c>
      <c r="C127" s="35" t="s">
        <v>445</v>
      </c>
      <c r="D127" s="36" t="s">
        <v>874</v>
      </c>
      <c r="E127" s="37" t="s">
        <v>445</v>
      </c>
      <c r="F127" s="38">
        <v>5</v>
      </c>
      <c r="G127" s="39"/>
      <c r="H127" s="40" t="s">
        <v>37</v>
      </c>
      <c r="I127" s="37" t="s">
        <v>446</v>
      </c>
      <c r="J127" s="34"/>
      <c r="K127" s="41">
        <v>107.26666666666667</v>
      </c>
    </row>
    <row r="128" spans="1:11" x14ac:dyDescent="0.25">
      <c r="A128" s="35" t="s">
        <v>447</v>
      </c>
      <c r="B128" s="35" t="s">
        <v>21</v>
      </c>
      <c r="C128" s="35" t="s">
        <v>448</v>
      </c>
      <c r="D128" s="36" t="s">
        <v>875</v>
      </c>
      <c r="E128" s="37" t="s">
        <v>448</v>
      </c>
      <c r="F128" s="38" t="s">
        <v>30</v>
      </c>
      <c r="G128" s="39"/>
      <c r="H128" s="40"/>
      <c r="I128" s="37" t="s">
        <v>449</v>
      </c>
      <c r="J128" s="34"/>
      <c r="K128" s="41">
        <v>112</v>
      </c>
    </row>
    <row r="129" spans="1:11" x14ac:dyDescent="0.25">
      <c r="A129" s="35" t="s">
        <v>450</v>
      </c>
      <c r="B129" s="35" t="s">
        <v>21</v>
      </c>
      <c r="C129" s="35" t="s">
        <v>451</v>
      </c>
      <c r="D129" s="36" t="s">
        <v>876</v>
      </c>
      <c r="E129" s="37" t="s">
        <v>451</v>
      </c>
      <c r="F129" s="38">
        <v>1</v>
      </c>
      <c r="G129" s="39"/>
      <c r="H129" s="40"/>
      <c r="I129" s="37" t="s">
        <v>452</v>
      </c>
      <c r="J129" s="34"/>
      <c r="K129" s="44">
        <v>111.6</v>
      </c>
    </row>
    <row r="130" spans="1:11" x14ac:dyDescent="0.25">
      <c r="A130" s="35" t="s">
        <v>453</v>
      </c>
      <c r="B130" s="35" t="s">
        <v>21</v>
      </c>
      <c r="C130" s="35" t="s">
        <v>454</v>
      </c>
      <c r="D130" s="36" t="s">
        <v>873</v>
      </c>
      <c r="E130" s="37" t="s">
        <v>454</v>
      </c>
      <c r="F130" s="38">
        <v>2</v>
      </c>
      <c r="G130" s="39"/>
      <c r="H130" s="40"/>
      <c r="I130" s="37" t="s">
        <v>455</v>
      </c>
      <c r="J130" s="34"/>
      <c r="K130" s="44">
        <v>98</v>
      </c>
    </row>
    <row r="131" spans="1:11" x14ac:dyDescent="0.25">
      <c r="A131" s="35" t="s">
        <v>456</v>
      </c>
      <c r="B131" s="35" t="s">
        <v>21</v>
      </c>
      <c r="C131" s="35" t="s">
        <v>457</v>
      </c>
      <c r="D131" s="36" t="s">
        <v>872</v>
      </c>
      <c r="E131" s="37" t="s">
        <v>457</v>
      </c>
      <c r="F131" s="38">
        <v>2</v>
      </c>
      <c r="G131" s="39"/>
      <c r="H131" s="40"/>
      <c r="I131" s="37" t="s">
        <v>458</v>
      </c>
      <c r="J131" s="34"/>
      <c r="K131" s="41">
        <v>98.3</v>
      </c>
    </row>
    <row r="132" spans="1:11" x14ac:dyDescent="0.25">
      <c r="A132" s="35" t="s">
        <v>459</v>
      </c>
      <c r="B132" s="35" t="s">
        <v>21</v>
      </c>
      <c r="C132" s="35" t="s">
        <v>917</v>
      </c>
      <c r="D132" s="36" t="s">
        <v>876</v>
      </c>
      <c r="E132" s="37" t="s">
        <v>460</v>
      </c>
      <c r="F132" s="38">
        <v>2</v>
      </c>
      <c r="G132" s="39"/>
      <c r="H132" s="40" t="s">
        <v>37</v>
      </c>
      <c r="I132" s="37" t="s">
        <v>461</v>
      </c>
      <c r="J132" s="34"/>
      <c r="K132" s="41">
        <v>103.06666666666666</v>
      </c>
    </row>
    <row r="133" spans="1:11" x14ac:dyDescent="0.25">
      <c r="A133" s="35" t="s">
        <v>462</v>
      </c>
      <c r="B133" s="35" t="s">
        <v>21</v>
      </c>
      <c r="C133" s="35" t="s">
        <v>463</v>
      </c>
      <c r="D133" s="36" t="s">
        <v>873</v>
      </c>
      <c r="E133" s="37" t="s">
        <v>464</v>
      </c>
      <c r="F133" s="38">
        <v>7</v>
      </c>
      <c r="G133" s="39"/>
      <c r="H133" s="40"/>
      <c r="I133" s="37" t="s">
        <v>465</v>
      </c>
      <c r="J133" s="34"/>
      <c r="K133" s="41">
        <v>111.16666666666667</v>
      </c>
    </row>
    <row r="134" spans="1:11" x14ac:dyDescent="0.25">
      <c r="A134" s="35" t="s">
        <v>466</v>
      </c>
      <c r="B134" s="35" t="s">
        <v>73</v>
      </c>
      <c r="C134" s="35" t="s">
        <v>918</v>
      </c>
      <c r="D134" s="36" t="s">
        <v>875</v>
      </c>
      <c r="E134" s="37" t="s">
        <v>467</v>
      </c>
      <c r="F134" s="38" t="s">
        <v>105</v>
      </c>
      <c r="G134" s="39"/>
      <c r="H134" s="40" t="s">
        <v>260</v>
      </c>
      <c r="I134" s="37" t="s">
        <v>468</v>
      </c>
      <c r="J134" s="34"/>
      <c r="K134" s="41">
        <v>112.46666666666665</v>
      </c>
    </row>
    <row r="135" spans="1:11" x14ac:dyDescent="0.25">
      <c r="A135" s="35" t="s">
        <v>469</v>
      </c>
      <c r="B135" s="35" t="s">
        <v>21</v>
      </c>
      <c r="C135" s="35" t="s">
        <v>470</v>
      </c>
      <c r="D135" s="36" t="s">
        <v>875</v>
      </c>
      <c r="E135" s="37" t="s">
        <v>470</v>
      </c>
      <c r="F135" s="38">
        <v>3</v>
      </c>
      <c r="G135" s="39"/>
      <c r="H135" s="40"/>
      <c r="I135" s="37" t="s">
        <v>471</v>
      </c>
      <c r="J135" s="34"/>
      <c r="K135" s="41">
        <v>100.55</v>
      </c>
    </row>
    <row r="136" spans="1:11" x14ac:dyDescent="0.25">
      <c r="A136" s="35" t="s">
        <v>472</v>
      </c>
      <c r="B136" s="35" t="s">
        <v>21</v>
      </c>
      <c r="C136" s="35" t="s">
        <v>473</v>
      </c>
      <c r="D136" s="36" t="s">
        <v>875</v>
      </c>
      <c r="E136" s="37" t="s">
        <v>473</v>
      </c>
      <c r="F136" s="38" t="s">
        <v>23</v>
      </c>
      <c r="G136" s="39"/>
      <c r="H136" s="40"/>
      <c r="I136" s="37" t="s">
        <v>474</v>
      </c>
      <c r="J136" s="34"/>
      <c r="K136" s="41">
        <v>110.93333333333334</v>
      </c>
    </row>
    <row r="137" spans="1:11" x14ac:dyDescent="0.25">
      <c r="A137" s="35" t="s">
        <v>475</v>
      </c>
      <c r="B137" s="35" t="s">
        <v>21</v>
      </c>
      <c r="C137" s="35" t="s">
        <v>476</v>
      </c>
      <c r="D137" s="36" t="s">
        <v>876</v>
      </c>
      <c r="E137" s="37" t="s">
        <v>476</v>
      </c>
      <c r="F137" s="38">
        <v>3</v>
      </c>
      <c r="G137" s="39"/>
      <c r="H137" s="40"/>
      <c r="I137" s="37" t="s">
        <v>477</v>
      </c>
      <c r="J137" s="34"/>
      <c r="K137" s="41">
        <v>104.66666666666667</v>
      </c>
    </row>
    <row r="138" spans="1:11" x14ac:dyDescent="0.25">
      <c r="A138" s="35" t="s">
        <v>478</v>
      </c>
      <c r="B138" s="35" t="s">
        <v>21</v>
      </c>
      <c r="C138" s="35" t="s">
        <v>479</v>
      </c>
      <c r="D138" s="36" t="s">
        <v>875</v>
      </c>
      <c r="E138" s="37" t="s">
        <v>479</v>
      </c>
      <c r="F138" s="38" t="s">
        <v>30</v>
      </c>
      <c r="G138" s="39"/>
      <c r="H138" s="40"/>
      <c r="I138" s="37" t="s">
        <v>480</v>
      </c>
      <c r="J138" s="34"/>
      <c r="K138" s="44">
        <v>98.1</v>
      </c>
    </row>
    <row r="139" spans="1:11" x14ac:dyDescent="0.25">
      <c r="A139" s="35" t="s">
        <v>481</v>
      </c>
      <c r="B139" s="35" t="s">
        <v>21</v>
      </c>
      <c r="C139" s="35" t="s">
        <v>482</v>
      </c>
      <c r="D139" s="36" t="s">
        <v>872</v>
      </c>
      <c r="E139" s="37" t="s">
        <v>483</v>
      </c>
      <c r="F139" s="38" t="s">
        <v>23</v>
      </c>
      <c r="G139" s="39"/>
      <c r="H139" s="40"/>
      <c r="I139" s="37" t="s">
        <v>484</v>
      </c>
      <c r="J139" s="34"/>
      <c r="K139" s="41">
        <v>105.83333333333333</v>
      </c>
    </row>
    <row r="140" spans="1:11" x14ac:dyDescent="0.25">
      <c r="A140" s="35" t="s">
        <v>485</v>
      </c>
      <c r="B140" s="35" t="s">
        <v>21</v>
      </c>
      <c r="C140" s="35" t="s">
        <v>486</v>
      </c>
      <c r="D140" s="36" t="s">
        <v>875</v>
      </c>
      <c r="E140" s="37" t="s">
        <v>487</v>
      </c>
      <c r="F140" s="38">
        <v>7</v>
      </c>
      <c r="G140" s="39"/>
      <c r="H140" s="40" t="s">
        <v>488</v>
      </c>
      <c r="I140" s="37" t="s">
        <v>489</v>
      </c>
      <c r="J140" s="34"/>
      <c r="K140" s="41">
        <v>104.2</v>
      </c>
    </row>
    <row r="141" spans="1:11" x14ac:dyDescent="0.25">
      <c r="A141" s="35" t="s">
        <v>490</v>
      </c>
      <c r="B141" s="35" t="s">
        <v>21</v>
      </c>
      <c r="C141" s="35" t="s">
        <v>491</v>
      </c>
      <c r="D141" s="36" t="s">
        <v>874</v>
      </c>
      <c r="E141" s="37" t="s">
        <v>491</v>
      </c>
      <c r="F141" s="38">
        <v>2</v>
      </c>
      <c r="G141" s="39"/>
      <c r="H141" s="40" t="s">
        <v>492</v>
      </c>
      <c r="I141" s="37" t="s">
        <v>493</v>
      </c>
      <c r="J141" s="34"/>
      <c r="K141" s="44">
        <v>110.6</v>
      </c>
    </row>
    <row r="142" spans="1:11" x14ac:dyDescent="0.25">
      <c r="A142" s="35" t="s">
        <v>494</v>
      </c>
      <c r="B142" s="35" t="s">
        <v>495</v>
      </c>
      <c r="C142" s="35" t="s">
        <v>496</v>
      </c>
      <c r="D142" s="36" t="s">
        <v>876</v>
      </c>
      <c r="E142" s="37" t="s">
        <v>497</v>
      </c>
      <c r="F142" s="38">
        <v>8</v>
      </c>
      <c r="G142" s="39"/>
      <c r="H142" s="40"/>
      <c r="I142" s="37" t="s">
        <v>498</v>
      </c>
      <c r="J142" s="34"/>
      <c r="K142" s="41">
        <v>114.33333333333333</v>
      </c>
    </row>
    <row r="143" spans="1:11" x14ac:dyDescent="0.25">
      <c r="A143" s="35" t="s">
        <v>499</v>
      </c>
      <c r="B143" s="35" t="s">
        <v>73</v>
      </c>
      <c r="C143" s="35" t="s">
        <v>500</v>
      </c>
      <c r="D143" s="36" t="s">
        <v>873</v>
      </c>
      <c r="E143" s="37" t="s">
        <v>501</v>
      </c>
      <c r="F143" s="38" t="s">
        <v>386</v>
      </c>
      <c r="G143" s="39"/>
      <c r="H143" s="40"/>
      <c r="I143" s="37" t="s">
        <v>502</v>
      </c>
      <c r="J143" s="34"/>
      <c r="K143" s="44" t="s">
        <v>870</v>
      </c>
    </row>
    <row r="144" spans="1:11" x14ac:dyDescent="0.25">
      <c r="A144" s="35" t="s">
        <v>503</v>
      </c>
      <c r="B144" s="35" t="s">
        <v>504</v>
      </c>
      <c r="C144" s="35" t="s">
        <v>505</v>
      </c>
      <c r="D144" s="36" t="s">
        <v>873</v>
      </c>
      <c r="E144" s="37" t="s">
        <v>501</v>
      </c>
      <c r="F144" s="38">
        <v>5</v>
      </c>
      <c r="G144" s="39" t="s">
        <v>17</v>
      </c>
      <c r="H144" s="40"/>
      <c r="I144" s="37" t="s">
        <v>506</v>
      </c>
      <c r="J144" s="34"/>
      <c r="K144" s="41">
        <v>83.066666666666663</v>
      </c>
    </row>
    <row r="145" spans="1:11" x14ac:dyDescent="0.25">
      <c r="A145" s="35" t="s">
        <v>507</v>
      </c>
      <c r="B145" s="35" t="s">
        <v>76</v>
      </c>
      <c r="C145" s="35" t="s">
        <v>508</v>
      </c>
      <c r="D145" s="36" t="s">
        <v>873</v>
      </c>
      <c r="E145" s="37" t="s">
        <v>501</v>
      </c>
      <c r="F145" s="38">
        <v>8</v>
      </c>
      <c r="G145" s="39"/>
      <c r="H145" s="40"/>
      <c r="I145" s="37" t="s">
        <v>509</v>
      </c>
      <c r="J145" s="34"/>
      <c r="K145" s="44" t="s">
        <v>870</v>
      </c>
    </row>
    <row r="146" spans="1:11" x14ac:dyDescent="0.25">
      <c r="A146" s="35" t="s">
        <v>510</v>
      </c>
      <c r="B146" s="35" t="s">
        <v>21</v>
      </c>
      <c r="C146" s="35" t="s">
        <v>511</v>
      </c>
      <c r="D146" s="36" t="s">
        <v>873</v>
      </c>
      <c r="E146" s="37" t="s">
        <v>501</v>
      </c>
      <c r="F146" s="38">
        <v>9</v>
      </c>
      <c r="G146" s="39"/>
      <c r="H146" s="40"/>
      <c r="I146" s="37" t="s">
        <v>512</v>
      </c>
      <c r="J146" s="34"/>
      <c r="K146" s="41">
        <v>98.100000000000009</v>
      </c>
    </row>
    <row r="147" spans="1:11" x14ac:dyDescent="0.25">
      <c r="A147" s="35" t="s">
        <v>513</v>
      </c>
      <c r="B147" s="35" t="s">
        <v>73</v>
      </c>
      <c r="C147" s="35" t="s">
        <v>514</v>
      </c>
      <c r="D147" s="36" t="s">
        <v>873</v>
      </c>
      <c r="E147" s="37" t="s">
        <v>197</v>
      </c>
      <c r="F147" s="38" t="s">
        <v>30</v>
      </c>
      <c r="G147" s="39"/>
      <c r="H147" s="40"/>
      <c r="I147" s="37" t="s">
        <v>515</v>
      </c>
      <c r="J147" s="34"/>
      <c r="K147" s="44">
        <v>110.6</v>
      </c>
    </row>
    <row r="148" spans="1:11" x14ac:dyDescent="0.25">
      <c r="A148" s="35" t="s">
        <v>516</v>
      </c>
      <c r="B148" s="35" t="s">
        <v>21</v>
      </c>
      <c r="C148" s="35" t="s">
        <v>517</v>
      </c>
      <c r="D148" s="36" t="s">
        <v>873</v>
      </c>
      <c r="E148" s="37" t="s">
        <v>517</v>
      </c>
      <c r="F148" s="38" t="s">
        <v>30</v>
      </c>
      <c r="G148" s="39"/>
      <c r="H148" s="40" t="s">
        <v>518</v>
      </c>
      <c r="I148" s="37" t="s">
        <v>519</v>
      </c>
      <c r="J148" s="34"/>
      <c r="K148" s="44" t="s">
        <v>870</v>
      </c>
    </row>
    <row r="149" spans="1:11" x14ac:dyDescent="0.25">
      <c r="A149" s="35" t="s">
        <v>520</v>
      </c>
      <c r="B149" s="35" t="s">
        <v>21</v>
      </c>
      <c r="C149" s="35" t="s">
        <v>521</v>
      </c>
      <c r="D149" s="36" t="s">
        <v>872</v>
      </c>
      <c r="E149" s="37" t="s">
        <v>521</v>
      </c>
      <c r="F149" s="38">
        <v>5</v>
      </c>
      <c r="G149" s="39"/>
      <c r="H149" s="40"/>
      <c r="I149" s="37" t="s">
        <v>522</v>
      </c>
      <c r="J149" s="34"/>
      <c r="K149" s="41">
        <v>113.2</v>
      </c>
    </row>
    <row r="150" spans="1:11" s="87" customFormat="1" x14ac:dyDescent="0.25">
      <c r="A150" s="35" t="s">
        <v>523</v>
      </c>
      <c r="B150" s="35" t="s">
        <v>76</v>
      </c>
      <c r="C150" s="35" t="s">
        <v>524</v>
      </c>
      <c r="D150" s="36" t="s">
        <v>872</v>
      </c>
      <c r="E150" s="37" t="s">
        <v>525</v>
      </c>
      <c r="F150" s="38" t="s">
        <v>105</v>
      </c>
      <c r="G150" s="39"/>
      <c r="H150" s="40" t="s">
        <v>136</v>
      </c>
      <c r="I150" s="37" t="s">
        <v>526</v>
      </c>
      <c r="J150" s="34"/>
      <c r="K150" s="44" t="s">
        <v>870</v>
      </c>
    </row>
    <row r="151" spans="1:11" x14ac:dyDescent="0.25">
      <c r="A151" s="35" t="s">
        <v>527</v>
      </c>
      <c r="B151" s="35" t="s">
        <v>21</v>
      </c>
      <c r="C151" s="35" t="s">
        <v>528</v>
      </c>
      <c r="D151" s="36" t="s">
        <v>875</v>
      </c>
      <c r="E151" s="37" t="s">
        <v>528</v>
      </c>
      <c r="F151" s="38">
        <v>2</v>
      </c>
      <c r="G151" s="39"/>
      <c r="H151" s="40"/>
      <c r="I151" s="37" t="s">
        <v>529</v>
      </c>
      <c r="J151" s="34"/>
      <c r="K151" s="44">
        <v>88.8</v>
      </c>
    </row>
    <row r="152" spans="1:11" x14ac:dyDescent="0.25">
      <c r="A152" s="35" t="s">
        <v>530</v>
      </c>
      <c r="B152" s="35" t="s">
        <v>21</v>
      </c>
      <c r="C152" s="35" t="s">
        <v>531</v>
      </c>
      <c r="D152" s="36" t="s">
        <v>874</v>
      </c>
      <c r="E152" s="37" t="s">
        <v>531</v>
      </c>
      <c r="F152" s="38" t="s">
        <v>105</v>
      </c>
      <c r="G152" s="39"/>
      <c r="H152" s="40"/>
      <c r="I152" s="37" t="s">
        <v>532</v>
      </c>
      <c r="J152" s="34"/>
      <c r="K152" s="44">
        <v>95.6</v>
      </c>
    </row>
    <row r="153" spans="1:11" x14ac:dyDescent="0.25">
      <c r="A153" s="35" t="s">
        <v>533</v>
      </c>
      <c r="B153" s="35" t="s">
        <v>73</v>
      </c>
      <c r="C153" s="35" t="s">
        <v>534</v>
      </c>
      <c r="D153" s="36" t="s">
        <v>874</v>
      </c>
      <c r="E153" s="37" t="s">
        <v>534</v>
      </c>
      <c r="F153" s="38" t="s">
        <v>105</v>
      </c>
      <c r="G153" s="39"/>
      <c r="H153" s="40" t="s">
        <v>535</v>
      </c>
      <c r="I153" s="37" t="s">
        <v>536</v>
      </c>
      <c r="J153" s="34"/>
      <c r="K153" s="41">
        <v>107.7</v>
      </c>
    </row>
    <row r="154" spans="1:11" x14ac:dyDescent="0.25">
      <c r="A154" s="35" t="s">
        <v>537</v>
      </c>
      <c r="B154" s="35" t="s">
        <v>21</v>
      </c>
      <c r="C154" s="35" t="s">
        <v>538</v>
      </c>
      <c r="D154" s="36" t="s">
        <v>874</v>
      </c>
      <c r="E154" s="37" t="s">
        <v>538</v>
      </c>
      <c r="F154" s="38">
        <v>1</v>
      </c>
      <c r="G154" s="39"/>
      <c r="H154" s="40" t="s">
        <v>492</v>
      </c>
      <c r="I154" s="37" t="s">
        <v>539</v>
      </c>
      <c r="J154" s="34"/>
      <c r="K154" s="41">
        <v>104.2</v>
      </c>
    </row>
    <row r="155" spans="1:11" x14ac:dyDescent="0.25">
      <c r="A155" s="35" t="s">
        <v>540</v>
      </c>
      <c r="B155" s="35" t="s">
        <v>21</v>
      </c>
      <c r="C155" s="35" t="s">
        <v>541</v>
      </c>
      <c r="D155" s="36" t="s">
        <v>875</v>
      </c>
      <c r="E155" s="37" t="s">
        <v>542</v>
      </c>
      <c r="F155" s="38">
        <v>3</v>
      </c>
      <c r="G155" s="39"/>
      <c r="H155" s="40"/>
      <c r="I155" s="37" t="s">
        <v>543</v>
      </c>
      <c r="J155" s="34"/>
      <c r="K155" s="41">
        <v>111.83333333333333</v>
      </c>
    </row>
    <row r="156" spans="1:11" x14ac:dyDescent="0.25">
      <c r="A156" s="35" t="s">
        <v>544</v>
      </c>
      <c r="B156" s="35" t="s">
        <v>21</v>
      </c>
      <c r="C156" s="35" t="s">
        <v>545</v>
      </c>
      <c r="D156" s="36" t="s">
        <v>872</v>
      </c>
      <c r="E156" s="37" t="s">
        <v>545</v>
      </c>
      <c r="F156" s="38" t="s">
        <v>105</v>
      </c>
      <c r="G156" s="39"/>
      <c r="H156" s="40"/>
      <c r="I156" s="37" t="s">
        <v>546</v>
      </c>
      <c r="J156" s="34"/>
      <c r="K156" s="44">
        <v>104.6</v>
      </c>
    </row>
    <row r="157" spans="1:11" x14ac:dyDescent="0.25">
      <c r="A157" s="35" t="s">
        <v>549</v>
      </c>
      <c r="B157" s="35" t="s">
        <v>21</v>
      </c>
      <c r="C157" s="35" t="s">
        <v>550</v>
      </c>
      <c r="D157" s="36" t="s">
        <v>872</v>
      </c>
      <c r="E157" s="37" t="s">
        <v>551</v>
      </c>
      <c r="F157" s="38">
        <v>5</v>
      </c>
      <c r="G157" s="39" t="s">
        <v>17</v>
      </c>
      <c r="H157" s="40"/>
      <c r="I157" s="37" t="s">
        <v>552</v>
      </c>
      <c r="J157" s="34"/>
      <c r="K157" s="41">
        <v>89.666666666666671</v>
      </c>
    </row>
    <row r="158" spans="1:11" x14ac:dyDescent="0.25">
      <c r="A158" s="35" t="s">
        <v>553</v>
      </c>
      <c r="B158" s="35" t="s">
        <v>73</v>
      </c>
      <c r="C158" s="35" t="s">
        <v>890</v>
      </c>
      <c r="D158" s="36" t="s">
        <v>875</v>
      </c>
      <c r="E158" s="37" t="s">
        <v>554</v>
      </c>
      <c r="F158" s="38">
        <v>3</v>
      </c>
      <c r="G158" s="39"/>
      <c r="H158" s="40"/>
      <c r="I158" s="37" t="s">
        <v>555</v>
      </c>
      <c r="J158" s="34"/>
      <c r="K158" s="41">
        <v>96.366666666666674</v>
      </c>
    </row>
    <row r="159" spans="1:11" x14ac:dyDescent="0.25">
      <c r="A159" s="35" t="s">
        <v>556</v>
      </c>
      <c r="B159" s="35" t="s">
        <v>76</v>
      </c>
      <c r="C159" s="35" t="s">
        <v>891</v>
      </c>
      <c r="D159" s="36" t="s">
        <v>875</v>
      </c>
      <c r="E159" s="37" t="s">
        <v>554</v>
      </c>
      <c r="F159" s="38">
        <v>2</v>
      </c>
      <c r="G159" s="39"/>
      <c r="H159" s="40"/>
      <c r="I159" s="37" t="s">
        <v>557</v>
      </c>
      <c r="J159" s="34"/>
      <c r="K159" s="44" t="s">
        <v>870</v>
      </c>
    </row>
    <row r="160" spans="1:11" x14ac:dyDescent="0.25">
      <c r="A160" s="35" t="s">
        <v>558</v>
      </c>
      <c r="B160" s="35" t="s">
        <v>21</v>
      </c>
      <c r="C160" s="35" t="s">
        <v>559</v>
      </c>
      <c r="D160" s="36" t="s">
        <v>874</v>
      </c>
      <c r="E160" s="37" t="s">
        <v>560</v>
      </c>
      <c r="F160" s="38" t="s">
        <v>241</v>
      </c>
      <c r="G160" s="39" t="s">
        <v>17</v>
      </c>
      <c r="H160" s="40"/>
      <c r="I160" s="37" t="s">
        <v>561</v>
      </c>
      <c r="J160" s="34"/>
      <c r="K160" s="41">
        <v>116.43333333333334</v>
      </c>
    </row>
    <row r="161" spans="1:11" x14ac:dyDescent="0.25">
      <c r="A161" s="35" t="s">
        <v>562</v>
      </c>
      <c r="B161" s="35" t="s">
        <v>21</v>
      </c>
      <c r="C161" s="35" t="s">
        <v>563</v>
      </c>
      <c r="D161" s="36" t="s">
        <v>873</v>
      </c>
      <c r="E161" s="37" t="s">
        <v>564</v>
      </c>
      <c r="F161" s="38">
        <v>5</v>
      </c>
      <c r="G161" s="39"/>
      <c r="H161" s="40" t="s">
        <v>37</v>
      </c>
      <c r="I161" s="37" t="s">
        <v>565</v>
      </c>
      <c r="J161" s="34"/>
      <c r="K161" s="41">
        <v>103.83333333333333</v>
      </c>
    </row>
    <row r="162" spans="1:11" x14ac:dyDescent="0.25">
      <c r="A162" s="35" t="s">
        <v>566</v>
      </c>
      <c r="B162" s="35" t="s">
        <v>21</v>
      </c>
      <c r="C162" s="35" t="s">
        <v>919</v>
      </c>
      <c r="D162" s="36" t="s">
        <v>874</v>
      </c>
      <c r="E162" s="37" t="s">
        <v>567</v>
      </c>
      <c r="F162" s="38">
        <v>5</v>
      </c>
      <c r="G162" s="39"/>
      <c r="H162" s="40"/>
      <c r="I162" s="37" t="s">
        <v>568</v>
      </c>
      <c r="J162" s="34"/>
      <c r="K162" s="41">
        <v>116.16666666666667</v>
      </c>
    </row>
    <row r="163" spans="1:11" x14ac:dyDescent="0.25">
      <c r="A163" s="35" t="s">
        <v>569</v>
      </c>
      <c r="B163" s="35" t="s">
        <v>21</v>
      </c>
      <c r="C163" s="35" t="s">
        <v>892</v>
      </c>
      <c r="D163" s="36" t="s">
        <v>876</v>
      </c>
      <c r="E163" s="37" t="s">
        <v>570</v>
      </c>
      <c r="F163" s="38">
        <v>10</v>
      </c>
      <c r="G163" s="39"/>
      <c r="H163" s="40"/>
      <c r="I163" s="37" t="s">
        <v>571</v>
      </c>
      <c r="J163" s="34"/>
      <c r="K163" s="41">
        <v>118.36666666666667</v>
      </c>
    </row>
    <row r="164" spans="1:11" x14ac:dyDescent="0.25">
      <c r="A164" s="35" t="s">
        <v>572</v>
      </c>
      <c r="B164" s="35" t="s">
        <v>495</v>
      </c>
      <c r="C164" s="35" t="s">
        <v>573</v>
      </c>
      <c r="D164" s="36" t="s">
        <v>876</v>
      </c>
      <c r="E164" s="37" t="s">
        <v>570</v>
      </c>
      <c r="F164" s="38">
        <v>8</v>
      </c>
      <c r="G164" s="39"/>
      <c r="H164" s="40"/>
      <c r="I164" s="37" t="s">
        <v>574</v>
      </c>
      <c r="J164" s="34"/>
      <c r="K164" s="41">
        <v>100.76666666666667</v>
      </c>
    </row>
    <row r="165" spans="1:11" x14ac:dyDescent="0.25">
      <c r="A165" s="35" t="s">
        <v>575</v>
      </c>
      <c r="B165" s="35" t="s">
        <v>21</v>
      </c>
      <c r="C165" s="35" t="s">
        <v>576</v>
      </c>
      <c r="D165" s="36" t="s">
        <v>876</v>
      </c>
      <c r="E165" s="37" t="s">
        <v>570</v>
      </c>
      <c r="F165" s="38">
        <v>8</v>
      </c>
      <c r="G165" s="39" t="s">
        <v>17</v>
      </c>
      <c r="H165" s="40"/>
      <c r="I165" s="37" t="s">
        <v>577</v>
      </c>
      <c r="J165" s="34"/>
      <c r="K165" s="41">
        <v>88.233333333333334</v>
      </c>
    </row>
    <row r="166" spans="1:11" x14ac:dyDescent="0.25">
      <c r="A166" s="35" t="s">
        <v>578</v>
      </c>
      <c r="B166" s="35" t="s">
        <v>73</v>
      </c>
      <c r="C166" s="35" t="s">
        <v>579</v>
      </c>
      <c r="D166" s="36" t="s">
        <v>876</v>
      </c>
      <c r="E166" s="37" t="s">
        <v>570</v>
      </c>
      <c r="F166" s="38">
        <v>6</v>
      </c>
      <c r="G166" s="39" t="s">
        <v>17</v>
      </c>
      <c r="H166" s="40"/>
      <c r="I166" s="37" t="s">
        <v>580</v>
      </c>
      <c r="J166" s="34"/>
      <c r="K166" s="41">
        <v>119.56666666666666</v>
      </c>
    </row>
    <row r="167" spans="1:11" x14ac:dyDescent="0.25">
      <c r="A167" s="35" t="s">
        <v>581</v>
      </c>
      <c r="B167" s="35" t="s">
        <v>21</v>
      </c>
      <c r="C167" s="35" t="s">
        <v>582</v>
      </c>
      <c r="D167" s="36" t="s">
        <v>876</v>
      </c>
      <c r="E167" s="37" t="s">
        <v>570</v>
      </c>
      <c r="F167" s="38" t="s">
        <v>53</v>
      </c>
      <c r="G167" s="39"/>
      <c r="H167" s="40"/>
      <c r="I167" s="37" t="s">
        <v>583</v>
      </c>
      <c r="J167" s="34"/>
      <c r="K167" s="41">
        <v>113.10000000000001</v>
      </c>
    </row>
    <row r="168" spans="1:11" x14ac:dyDescent="0.25">
      <c r="A168" s="35" t="s">
        <v>584</v>
      </c>
      <c r="B168" s="35" t="s">
        <v>495</v>
      </c>
      <c r="C168" s="35" t="s">
        <v>585</v>
      </c>
      <c r="D168" s="36" t="s">
        <v>876</v>
      </c>
      <c r="E168" s="37" t="s">
        <v>570</v>
      </c>
      <c r="F168" s="38">
        <v>6</v>
      </c>
      <c r="G168" s="39" t="s">
        <v>17</v>
      </c>
      <c r="H168" s="40"/>
      <c r="I168" s="37" t="s">
        <v>586</v>
      </c>
      <c r="J168" s="34"/>
      <c r="K168" s="41">
        <v>81.099999999999994</v>
      </c>
    </row>
    <row r="169" spans="1:11" x14ac:dyDescent="0.25">
      <c r="A169" s="35" t="s">
        <v>587</v>
      </c>
      <c r="B169" s="35" t="s">
        <v>21</v>
      </c>
      <c r="C169" s="35" t="s">
        <v>588</v>
      </c>
      <c r="D169" s="36" t="s">
        <v>876</v>
      </c>
      <c r="E169" s="37" t="s">
        <v>570</v>
      </c>
      <c r="F169" s="38">
        <v>5</v>
      </c>
      <c r="G169" s="39"/>
      <c r="H169" s="40"/>
      <c r="I169" s="37" t="s">
        <v>589</v>
      </c>
      <c r="J169" s="34"/>
      <c r="K169" s="41">
        <v>109.03333333333335</v>
      </c>
    </row>
    <row r="170" spans="1:11" x14ac:dyDescent="0.25">
      <c r="A170" s="35" t="s">
        <v>590</v>
      </c>
      <c r="B170" s="35" t="s">
        <v>76</v>
      </c>
      <c r="C170" s="35" t="s">
        <v>591</v>
      </c>
      <c r="D170" s="36" t="s">
        <v>876</v>
      </c>
      <c r="E170" s="37" t="s">
        <v>570</v>
      </c>
      <c r="F170" s="38" t="s">
        <v>23</v>
      </c>
      <c r="G170" s="39"/>
      <c r="H170" s="40"/>
      <c r="I170" s="37" t="s">
        <v>592</v>
      </c>
      <c r="J170" s="34"/>
      <c r="K170" s="44" t="s">
        <v>870</v>
      </c>
    </row>
    <row r="171" spans="1:11" x14ac:dyDescent="0.25">
      <c r="A171" s="35" t="s">
        <v>593</v>
      </c>
      <c r="B171" s="35" t="s">
        <v>21</v>
      </c>
      <c r="C171" s="35" t="s">
        <v>594</v>
      </c>
      <c r="D171" s="36" t="s">
        <v>876</v>
      </c>
      <c r="E171" s="37" t="s">
        <v>570</v>
      </c>
      <c r="F171" s="38">
        <v>6</v>
      </c>
      <c r="G171" s="39" t="s">
        <v>17</v>
      </c>
      <c r="H171" s="40"/>
      <c r="I171" s="37" t="s">
        <v>595</v>
      </c>
      <c r="J171" s="34"/>
      <c r="K171" s="41">
        <v>76.066666666666663</v>
      </c>
    </row>
    <row r="172" spans="1:11" x14ac:dyDescent="0.25">
      <c r="A172" s="35" t="s">
        <v>596</v>
      </c>
      <c r="B172" s="35" t="s">
        <v>73</v>
      </c>
      <c r="C172" s="35" t="s">
        <v>597</v>
      </c>
      <c r="D172" s="36" t="s">
        <v>874</v>
      </c>
      <c r="E172" s="37" t="s">
        <v>597</v>
      </c>
      <c r="F172" s="38">
        <v>2</v>
      </c>
      <c r="G172" s="39"/>
      <c r="H172" s="40" t="s">
        <v>93</v>
      </c>
      <c r="I172" s="37" t="s">
        <v>598</v>
      </c>
      <c r="J172" s="34"/>
      <c r="K172" s="41">
        <v>111.26666666666667</v>
      </c>
    </row>
    <row r="173" spans="1:11" x14ac:dyDescent="0.25">
      <c r="A173" s="35" t="s">
        <v>599</v>
      </c>
      <c r="B173" s="35" t="s">
        <v>21</v>
      </c>
      <c r="C173" s="35" t="s">
        <v>600</v>
      </c>
      <c r="D173" s="36" t="s">
        <v>872</v>
      </c>
      <c r="E173" s="37" t="s">
        <v>600</v>
      </c>
      <c r="F173" s="38" t="s">
        <v>30</v>
      </c>
      <c r="G173" s="39"/>
      <c r="H173" s="40"/>
      <c r="I173" s="37" t="s">
        <v>601</v>
      </c>
      <c r="J173" s="34"/>
      <c r="K173" s="44">
        <v>107.3</v>
      </c>
    </row>
    <row r="174" spans="1:11" x14ac:dyDescent="0.25">
      <c r="A174" s="35" t="s">
        <v>602</v>
      </c>
      <c r="B174" s="35" t="s">
        <v>21</v>
      </c>
      <c r="C174" s="35" t="s">
        <v>603</v>
      </c>
      <c r="D174" s="36" t="s">
        <v>872</v>
      </c>
      <c r="E174" s="37" t="s">
        <v>604</v>
      </c>
      <c r="F174" s="38">
        <v>13</v>
      </c>
      <c r="G174" s="39"/>
      <c r="H174" s="40"/>
      <c r="I174" s="37" t="s">
        <v>605</v>
      </c>
      <c r="J174" s="34"/>
      <c r="K174" s="41">
        <v>98.566666666666663</v>
      </c>
    </row>
    <row r="175" spans="1:11" x14ac:dyDescent="0.25">
      <c r="A175" s="35" t="s">
        <v>606</v>
      </c>
      <c r="B175" s="35" t="s">
        <v>76</v>
      </c>
      <c r="C175" s="35" t="s">
        <v>607</v>
      </c>
      <c r="D175" s="36" t="s">
        <v>872</v>
      </c>
      <c r="E175" s="37" t="s">
        <v>604</v>
      </c>
      <c r="F175" s="38">
        <v>3</v>
      </c>
      <c r="G175" s="39"/>
      <c r="H175" s="40"/>
      <c r="I175" s="37" t="s">
        <v>608</v>
      </c>
      <c r="J175" s="34"/>
      <c r="K175" s="44" t="s">
        <v>870</v>
      </c>
    </row>
    <row r="176" spans="1:11" x14ac:dyDescent="0.25">
      <c r="A176" s="35" t="s">
        <v>609</v>
      </c>
      <c r="B176" s="35" t="s">
        <v>21</v>
      </c>
      <c r="C176" s="35" t="s">
        <v>610</v>
      </c>
      <c r="D176" s="36" t="s">
        <v>876</v>
      </c>
      <c r="E176" s="37" t="s">
        <v>610</v>
      </c>
      <c r="F176" s="38">
        <v>3</v>
      </c>
      <c r="G176" s="39"/>
      <c r="H176" s="40"/>
      <c r="I176" s="37" t="s">
        <v>611</v>
      </c>
      <c r="J176" s="34"/>
      <c r="K176" s="41">
        <v>92.633333333333326</v>
      </c>
    </row>
    <row r="177" spans="1:11" x14ac:dyDescent="0.25">
      <c r="A177" s="35" t="s">
        <v>612</v>
      </c>
      <c r="B177" s="35" t="s">
        <v>21</v>
      </c>
      <c r="C177" s="35" t="s">
        <v>613</v>
      </c>
      <c r="D177" s="36" t="s">
        <v>875</v>
      </c>
      <c r="E177" s="37" t="s">
        <v>613</v>
      </c>
      <c r="F177" s="38">
        <v>1</v>
      </c>
      <c r="G177" s="39"/>
      <c r="H177" s="40"/>
      <c r="I177" s="37" t="s">
        <v>614</v>
      </c>
      <c r="J177" s="34"/>
      <c r="K177" s="44">
        <v>107.9</v>
      </c>
    </row>
    <row r="178" spans="1:11" x14ac:dyDescent="0.25">
      <c r="A178" s="35" t="s">
        <v>615</v>
      </c>
      <c r="B178" s="35" t="s">
        <v>21</v>
      </c>
      <c r="C178" s="35" t="s">
        <v>616</v>
      </c>
      <c r="D178" s="36" t="s">
        <v>873</v>
      </c>
      <c r="E178" s="37" t="s">
        <v>616</v>
      </c>
      <c r="F178" s="38">
        <v>2</v>
      </c>
      <c r="G178" s="39"/>
      <c r="H178" s="40"/>
      <c r="I178" s="37" t="s">
        <v>617</v>
      </c>
      <c r="J178" s="34"/>
      <c r="K178" s="41">
        <v>105.56666666666668</v>
      </c>
    </row>
    <row r="179" spans="1:11" x14ac:dyDescent="0.25">
      <c r="A179" s="35" t="s">
        <v>618</v>
      </c>
      <c r="B179" s="35" t="s">
        <v>21</v>
      </c>
      <c r="C179" s="35" t="s">
        <v>619</v>
      </c>
      <c r="D179" s="36" t="s">
        <v>876</v>
      </c>
      <c r="E179" s="37" t="s">
        <v>619</v>
      </c>
      <c r="F179" s="38">
        <v>2</v>
      </c>
      <c r="G179" s="39"/>
      <c r="H179" s="40" t="s">
        <v>37</v>
      </c>
      <c r="I179" s="42" t="s">
        <v>620</v>
      </c>
      <c r="J179" s="43"/>
      <c r="K179" s="44">
        <v>104</v>
      </c>
    </row>
    <row r="180" spans="1:11" x14ac:dyDescent="0.25">
      <c r="A180" s="35" t="s">
        <v>621</v>
      </c>
      <c r="B180" s="35" t="s">
        <v>21</v>
      </c>
      <c r="C180" s="35" t="s">
        <v>622</v>
      </c>
      <c r="D180" s="36" t="s">
        <v>874</v>
      </c>
      <c r="E180" s="37" t="s">
        <v>622</v>
      </c>
      <c r="F180" s="38">
        <v>3</v>
      </c>
      <c r="G180" s="39"/>
      <c r="H180" s="40"/>
      <c r="I180" s="37" t="s">
        <v>623</v>
      </c>
      <c r="J180" s="34"/>
      <c r="K180" s="41">
        <v>112.93333333333332</v>
      </c>
    </row>
    <row r="181" spans="1:11" x14ac:dyDescent="0.25">
      <c r="A181" s="35" t="s">
        <v>624</v>
      </c>
      <c r="B181" s="35" t="s">
        <v>21</v>
      </c>
      <c r="C181" s="35" t="s">
        <v>625</v>
      </c>
      <c r="D181" s="36" t="s">
        <v>876</v>
      </c>
      <c r="E181" s="37" t="s">
        <v>625</v>
      </c>
      <c r="F181" s="38">
        <v>2</v>
      </c>
      <c r="G181" s="39"/>
      <c r="H181" s="40"/>
      <c r="I181" s="37" t="s">
        <v>626</v>
      </c>
      <c r="J181" s="34"/>
      <c r="K181" s="41">
        <v>98.8</v>
      </c>
    </row>
    <row r="182" spans="1:11" x14ac:dyDescent="0.25">
      <c r="A182" s="35" t="s">
        <v>629</v>
      </c>
      <c r="B182" s="35" t="s">
        <v>73</v>
      </c>
      <c r="C182" s="35" t="s">
        <v>630</v>
      </c>
      <c r="D182" s="36" t="s">
        <v>876</v>
      </c>
      <c r="E182" s="37" t="s">
        <v>630</v>
      </c>
      <c r="F182" s="38">
        <v>1</v>
      </c>
      <c r="G182" s="39"/>
      <c r="H182" s="40" t="s">
        <v>631</v>
      </c>
      <c r="I182" s="37" t="s">
        <v>632</v>
      </c>
      <c r="J182" s="34"/>
      <c r="K182" s="41">
        <v>94.5</v>
      </c>
    </row>
    <row r="183" spans="1:11" x14ac:dyDescent="0.25">
      <c r="A183" s="35" t="s">
        <v>633</v>
      </c>
      <c r="B183" s="35" t="s">
        <v>73</v>
      </c>
      <c r="C183" s="35" t="s">
        <v>634</v>
      </c>
      <c r="D183" s="36" t="s">
        <v>872</v>
      </c>
      <c r="E183" s="37" t="s">
        <v>634</v>
      </c>
      <c r="F183" s="38" t="s">
        <v>105</v>
      </c>
      <c r="G183" s="39"/>
      <c r="H183" s="40"/>
      <c r="I183" s="37" t="s">
        <v>635</v>
      </c>
      <c r="J183" s="34"/>
      <c r="K183" s="44">
        <v>99.4</v>
      </c>
    </row>
    <row r="184" spans="1:11" x14ac:dyDescent="0.25">
      <c r="A184" s="35" t="s">
        <v>636</v>
      </c>
      <c r="B184" s="35" t="s">
        <v>21</v>
      </c>
      <c r="C184" s="35" t="s">
        <v>637</v>
      </c>
      <c r="D184" s="36" t="s">
        <v>873</v>
      </c>
      <c r="E184" s="37" t="s">
        <v>638</v>
      </c>
      <c r="F184" s="38">
        <v>5</v>
      </c>
      <c r="G184" s="39" t="s">
        <v>17</v>
      </c>
      <c r="H184" s="40"/>
      <c r="I184" s="37" t="s">
        <v>639</v>
      </c>
      <c r="J184" s="34"/>
      <c r="K184" s="41">
        <v>101.26666666666667</v>
      </c>
    </row>
    <row r="185" spans="1:11" x14ac:dyDescent="0.25">
      <c r="A185" s="35" t="s">
        <v>640</v>
      </c>
      <c r="B185" s="35" t="s">
        <v>21</v>
      </c>
      <c r="C185" s="35" t="s">
        <v>641</v>
      </c>
      <c r="D185" s="36" t="s">
        <v>873</v>
      </c>
      <c r="E185" s="37" t="s">
        <v>641</v>
      </c>
      <c r="F185" s="38">
        <v>4</v>
      </c>
      <c r="G185" s="39"/>
      <c r="H185" s="40"/>
      <c r="I185" s="37" t="s">
        <v>642</v>
      </c>
      <c r="J185" s="34"/>
      <c r="K185" s="41">
        <v>104.43333333333334</v>
      </c>
    </row>
    <row r="186" spans="1:11" x14ac:dyDescent="0.25">
      <c r="A186" s="35" t="s">
        <v>643</v>
      </c>
      <c r="B186" s="35" t="s">
        <v>21</v>
      </c>
      <c r="C186" s="35" t="s">
        <v>644</v>
      </c>
      <c r="D186" s="36" t="s">
        <v>872</v>
      </c>
      <c r="E186" s="37" t="s">
        <v>644</v>
      </c>
      <c r="F186" s="38" t="s">
        <v>105</v>
      </c>
      <c r="G186" s="39"/>
      <c r="H186" s="40"/>
      <c r="I186" s="37" t="s">
        <v>645</v>
      </c>
      <c r="J186" s="34"/>
      <c r="K186" s="44">
        <v>95.4</v>
      </c>
    </row>
    <row r="187" spans="1:11" x14ac:dyDescent="0.25">
      <c r="A187" s="35" t="s">
        <v>646</v>
      </c>
      <c r="B187" s="35" t="s">
        <v>21</v>
      </c>
      <c r="C187" s="35" t="s">
        <v>647</v>
      </c>
      <c r="D187" s="36" t="s">
        <v>872</v>
      </c>
      <c r="E187" s="37" t="s">
        <v>647</v>
      </c>
      <c r="F187" s="38">
        <v>1.5</v>
      </c>
      <c r="G187" s="39"/>
      <c r="H187" s="40"/>
      <c r="I187" s="37" t="s">
        <v>648</v>
      </c>
      <c r="J187" s="34"/>
      <c r="K187" s="44">
        <v>108.3</v>
      </c>
    </row>
    <row r="188" spans="1:11" x14ac:dyDescent="0.25">
      <c r="A188" s="35" t="s">
        <v>649</v>
      </c>
      <c r="B188" s="35" t="s">
        <v>21</v>
      </c>
      <c r="C188" s="35" t="s">
        <v>650</v>
      </c>
      <c r="D188" s="36" t="s">
        <v>872</v>
      </c>
      <c r="E188" s="37" t="s">
        <v>650</v>
      </c>
      <c r="F188" s="38">
        <v>2</v>
      </c>
      <c r="G188" s="39"/>
      <c r="H188" s="40"/>
      <c r="I188" s="37" t="s">
        <v>651</v>
      </c>
      <c r="J188" s="34"/>
      <c r="K188" s="44">
        <v>103.8</v>
      </c>
    </row>
    <row r="189" spans="1:11" x14ac:dyDescent="0.25">
      <c r="A189" s="35" t="s">
        <v>652</v>
      </c>
      <c r="B189" s="35" t="s">
        <v>73</v>
      </c>
      <c r="C189" s="35" t="s">
        <v>653</v>
      </c>
      <c r="D189" s="36" t="s">
        <v>872</v>
      </c>
      <c r="E189" s="37" t="s">
        <v>654</v>
      </c>
      <c r="F189" s="38" t="s">
        <v>105</v>
      </c>
      <c r="G189" s="39"/>
      <c r="H189" s="40"/>
      <c r="I189" s="37" t="s">
        <v>655</v>
      </c>
      <c r="J189" s="34"/>
      <c r="K189" s="44">
        <v>109.6</v>
      </c>
    </row>
    <row r="190" spans="1:11" x14ac:dyDescent="0.25">
      <c r="A190" s="35" t="s">
        <v>656</v>
      </c>
      <c r="B190" s="35" t="s">
        <v>73</v>
      </c>
      <c r="C190" s="35" t="s">
        <v>657</v>
      </c>
      <c r="D190" s="36" t="s">
        <v>872</v>
      </c>
      <c r="E190" s="37" t="s">
        <v>657</v>
      </c>
      <c r="F190" s="38">
        <v>1</v>
      </c>
      <c r="G190" s="39"/>
      <c r="H190" s="40" t="s">
        <v>409</v>
      </c>
      <c r="I190" s="37" t="s">
        <v>658</v>
      </c>
      <c r="J190" s="34"/>
      <c r="K190" s="44" t="s">
        <v>870</v>
      </c>
    </row>
    <row r="191" spans="1:11" x14ac:dyDescent="0.25">
      <c r="A191" s="35" t="s">
        <v>659</v>
      </c>
      <c r="B191" s="35" t="s">
        <v>21</v>
      </c>
      <c r="C191" s="35" t="s">
        <v>660</v>
      </c>
      <c r="D191" s="36" t="s">
        <v>873</v>
      </c>
      <c r="E191" s="37" t="s">
        <v>660</v>
      </c>
      <c r="F191" s="38" t="s">
        <v>30</v>
      </c>
      <c r="G191" s="39"/>
      <c r="H191" s="40"/>
      <c r="I191" s="37" t="s">
        <v>661</v>
      </c>
      <c r="J191" s="34"/>
      <c r="K191" s="44">
        <v>107.25</v>
      </c>
    </row>
    <row r="192" spans="1:11" x14ac:dyDescent="0.25">
      <c r="A192" s="35" t="s">
        <v>662</v>
      </c>
      <c r="B192" s="35" t="s">
        <v>21</v>
      </c>
      <c r="C192" s="35" t="s">
        <v>663</v>
      </c>
      <c r="D192" s="36" t="s">
        <v>873</v>
      </c>
      <c r="E192" s="37" t="s">
        <v>663</v>
      </c>
      <c r="F192" s="38" t="s">
        <v>30</v>
      </c>
      <c r="G192" s="39"/>
      <c r="H192" s="40"/>
      <c r="I192" s="37" t="s">
        <v>664</v>
      </c>
      <c r="J192" s="34"/>
      <c r="K192" s="44">
        <v>89.8</v>
      </c>
    </row>
    <row r="193" spans="1:11" x14ac:dyDescent="0.25">
      <c r="A193" s="35" t="s">
        <v>665</v>
      </c>
      <c r="B193" s="35" t="s">
        <v>73</v>
      </c>
      <c r="C193" s="35" t="s">
        <v>666</v>
      </c>
      <c r="D193" s="36" t="s">
        <v>873</v>
      </c>
      <c r="E193" s="37" t="s">
        <v>666</v>
      </c>
      <c r="F193" s="38" t="s">
        <v>105</v>
      </c>
      <c r="G193" s="39"/>
      <c r="H193" s="40" t="s">
        <v>518</v>
      </c>
      <c r="I193" s="37" t="s">
        <v>667</v>
      </c>
      <c r="J193" s="34"/>
      <c r="K193" s="41">
        <v>109.03333333333335</v>
      </c>
    </row>
    <row r="194" spans="1:11" x14ac:dyDescent="0.25">
      <c r="A194" s="35" t="s">
        <v>668</v>
      </c>
      <c r="B194" s="35" t="s">
        <v>21</v>
      </c>
      <c r="C194" s="35" t="s">
        <v>669</v>
      </c>
      <c r="D194" s="36" t="s">
        <v>874</v>
      </c>
      <c r="E194" s="37" t="s">
        <v>670</v>
      </c>
      <c r="F194" s="38" t="s">
        <v>105</v>
      </c>
      <c r="G194" s="39"/>
      <c r="H194" s="40" t="s">
        <v>671</v>
      </c>
      <c r="I194" s="37" t="s">
        <v>672</v>
      </c>
      <c r="J194" s="34"/>
      <c r="K194" s="44" t="s">
        <v>870</v>
      </c>
    </row>
    <row r="195" spans="1:11" x14ac:dyDescent="0.25">
      <c r="A195" s="35" t="s">
        <v>673</v>
      </c>
      <c r="B195" s="35" t="s">
        <v>21</v>
      </c>
      <c r="C195" s="35" t="s">
        <v>674</v>
      </c>
      <c r="D195" s="36" t="s">
        <v>875</v>
      </c>
      <c r="E195" s="37" t="s">
        <v>674</v>
      </c>
      <c r="F195" s="38" t="s">
        <v>30</v>
      </c>
      <c r="G195" s="39"/>
      <c r="H195" s="40"/>
      <c r="I195" s="37" t="s">
        <v>675</v>
      </c>
      <c r="J195" s="34"/>
      <c r="K195" s="44">
        <v>101.8</v>
      </c>
    </row>
    <row r="196" spans="1:11" x14ac:dyDescent="0.25">
      <c r="A196" s="35" t="s">
        <v>676</v>
      </c>
      <c r="B196" s="35" t="s">
        <v>21</v>
      </c>
      <c r="C196" s="35" t="s">
        <v>677</v>
      </c>
      <c r="D196" s="36" t="s">
        <v>872</v>
      </c>
      <c r="E196" s="37" t="s">
        <v>678</v>
      </c>
      <c r="F196" s="38">
        <v>3</v>
      </c>
      <c r="G196" s="39"/>
      <c r="H196" s="40"/>
      <c r="I196" s="37" t="s">
        <v>679</v>
      </c>
      <c r="J196" s="34"/>
      <c r="K196" s="41">
        <v>106.7</v>
      </c>
    </row>
    <row r="197" spans="1:11" x14ac:dyDescent="0.25">
      <c r="A197" s="35" t="s">
        <v>680</v>
      </c>
      <c r="B197" s="35" t="s">
        <v>21</v>
      </c>
      <c r="C197" s="35" t="s">
        <v>681</v>
      </c>
      <c r="D197" s="36" t="s">
        <v>872</v>
      </c>
      <c r="E197" s="37" t="s">
        <v>681</v>
      </c>
      <c r="F197" s="38" t="s">
        <v>23</v>
      </c>
      <c r="G197" s="39"/>
      <c r="H197" s="40"/>
      <c r="I197" s="37" t="s">
        <v>682</v>
      </c>
      <c r="J197" s="34"/>
      <c r="K197" s="41">
        <v>102.56666666666666</v>
      </c>
    </row>
    <row r="198" spans="1:11" x14ac:dyDescent="0.25">
      <c r="A198" s="35" t="s">
        <v>683</v>
      </c>
      <c r="B198" s="35" t="s">
        <v>21</v>
      </c>
      <c r="C198" s="35" t="s">
        <v>684</v>
      </c>
      <c r="D198" s="36" t="s">
        <v>874</v>
      </c>
      <c r="E198" s="37" t="s">
        <v>685</v>
      </c>
      <c r="F198" s="38" t="s">
        <v>105</v>
      </c>
      <c r="G198" s="39"/>
      <c r="H198" s="40" t="s">
        <v>671</v>
      </c>
      <c r="I198" s="37" t="s">
        <v>686</v>
      </c>
      <c r="J198" s="34"/>
      <c r="K198" s="41">
        <v>94.75</v>
      </c>
    </row>
    <row r="199" spans="1:11" x14ac:dyDescent="0.25">
      <c r="A199" s="35" t="s">
        <v>687</v>
      </c>
      <c r="B199" s="35" t="s">
        <v>21</v>
      </c>
      <c r="C199" s="35" t="s">
        <v>688</v>
      </c>
      <c r="D199" s="36" t="s">
        <v>872</v>
      </c>
      <c r="E199" s="37" t="s">
        <v>688</v>
      </c>
      <c r="F199" s="38">
        <v>1</v>
      </c>
      <c r="G199" s="39"/>
      <c r="H199" s="40"/>
      <c r="I199" s="37" t="s">
        <v>689</v>
      </c>
      <c r="J199" s="34"/>
      <c r="K199" s="41">
        <v>102.06666666666668</v>
      </c>
    </row>
    <row r="200" spans="1:11" x14ac:dyDescent="0.25">
      <c r="A200" s="35" t="s">
        <v>690</v>
      </c>
      <c r="B200" s="35" t="s">
        <v>21</v>
      </c>
      <c r="C200" s="35" t="s">
        <v>691</v>
      </c>
      <c r="D200" s="36" t="s">
        <v>872</v>
      </c>
      <c r="E200" s="37" t="s">
        <v>691</v>
      </c>
      <c r="F200" s="38" t="s">
        <v>105</v>
      </c>
      <c r="G200" s="39"/>
      <c r="H200" s="40"/>
      <c r="I200" s="37" t="s">
        <v>692</v>
      </c>
      <c r="J200" s="34"/>
      <c r="K200" s="44">
        <v>112.6</v>
      </c>
    </row>
    <row r="201" spans="1:11" x14ac:dyDescent="0.25">
      <c r="A201" s="35" t="s">
        <v>693</v>
      </c>
      <c r="B201" s="35" t="s">
        <v>21</v>
      </c>
      <c r="C201" s="35" t="s">
        <v>694</v>
      </c>
      <c r="D201" s="36" t="s">
        <v>872</v>
      </c>
      <c r="E201" s="37" t="s">
        <v>695</v>
      </c>
      <c r="F201" s="38">
        <v>1</v>
      </c>
      <c r="G201" s="39"/>
      <c r="H201" s="40"/>
      <c r="I201" s="37" t="s">
        <v>696</v>
      </c>
      <c r="J201" s="34"/>
      <c r="K201" s="44" t="s">
        <v>870</v>
      </c>
    </row>
    <row r="202" spans="1:11" x14ac:dyDescent="0.25">
      <c r="A202" s="35" t="s">
        <v>697</v>
      </c>
      <c r="B202" s="35" t="s">
        <v>21</v>
      </c>
      <c r="C202" s="35" t="s">
        <v>698</v>
      </c>
      <c r="D202" s="36" t="s">
        <v>875</v>
      </c>
      <c r="E202" s="37" t="s">
        <v>698</v>
      </c>
      <c r="F202" s="38">
        <v>2</v>
      </c>
      <c r="G202" s="39"/>
      <c r="H202" s="40"/>
      <c r="I202" s="37" t="s">
        <v>699</v>
      </c>
      <c r="J202" s="34"/>
      <c r="K202" s="44">
        <v>87.4</v>
      </c>
    </row>
    <row r="203" spans="1:11" x14ac:dyDescent="0.25">
      <c r="A203" s="35" t="s">
        <v>700</v>
      </c>
      <c r="B203" s="35" t="s">
        <v>21</v>
      </c>
      <c r="C203" s="35" t="s">
        <v>701</v>
      </c>
      <c r="D203" s="36" t="s">
        <v>876</v>
      </c>
      <c r="E203" s="37" t="s">
        <v>702</v>
      </c>
      <c r="F203" s="38">
        <v>4</v>
      </c>
      <c r="G203" s="39"/>
      <c r="H203" s="40" t="s">
        <v>324</v>
      </c>
      <c r="I203" s="37" t="s">
        <v>703</v>
      </c>
      <c r="J203" s="34"/>
      <c r="K203" s="41">
        <v>100.83333333333333</v>
      </c>
    </row>
    <row r="204" spans="1:11" x14ac:dyDescent="0.25">
      <c r="A204" s="35" t="s">
        <v>704</v>
      </c>
      <c r="B204" s="35" t="s">
        <v>21</v>
      </c>
      <c r="C204" s="35" t="s">
        <v>705</v>
      </c>
      <c r="D204" s="36" t="s">
        <v>875</v>
      </c>
      <c r="E204" s="37" t="s">
        <v>705</v>
      </c>
      <c r="F204" s="38" t="s">
        <v>23</v>
      </c>
      <c r="G204" s="39"/>
      <c r="H204" s="40"/>
      <c r="I204" s="37" t="s">
        <v>706</v>
      </c>
      <c r="J204" s="34"/>
      <c r="K204" s="41">
        <v>120.46666666666665</v>
      </c>
    </row>
    <row r="205" spans="1:11" x14ac:dyDescent="0.25">
      <c r="A205" s="35" t="s">
        <v>707</v>
      </c>
      <c r="B205" s="35" t="s">
        <v>21</v>
      </c>
      <c r="C205" s="35" t="s">
        <v>708</v>
      </c>
      <c r="D205" s="36" t="s">
        <v>876</v>
      </c>
      <c r="E205" s="37" t="s">
        <v>709</v>
      </c>
      <c r="F205" s="38">
        <v>7</v>
      </c>
      <c r="G205" s="39"/>
      <c r="H205" s="40"/>
      <c r="I205" s="37" t="s">
        <v>710</v>
      </c>
      <c r="J205" s="34"/>
      <c r="K205" s="41">
        <v>111.06666666666666</v>
      </c>
    </row>
    <row r="206" spans="1:11" x14ac:dyDescent="0.25">
      <c r="A206" s="35" t="s">
        <v>711</v>
      </c>
      <c r="B206" s="35" t="s">
        <v>76</v>
      </c>
      <c r="C206" s="35" t="s">
        <v>712</v>
      </c>
      <c r="D206" s="36" t="s">
        <v>875</v>
      </c>
      <c r="E206" s="37" t="s">
        <v>712</v>
      </c>
      <c r="F206" s="38">
        <v>2</v>
      </c>
      <c r="G206" s="39"/>
      <c r="H206" s="40"/>
      <c r="I206" s="37" t="s">
        <v>713</v>
      </c>
      <c r="J206" s="34"/>
      <c r="K206" s="44">
        <v>106.8</v>
      </c>
    </row>
    <row r="207" spans="1:11" x14ac:dyDescent="0.25">
      <c r="A207" s="35" t="s">
        <v>714</v>
      </c>
      <c r="B207" s="35" t="s">
        <v>21</v>
      </c>
      <c r="C207" s="35" t="s">
        <v>715</v>
      </c>
      <c r="D207" s="36" t="s">
        <v>872</v>
      </c>
      <c r="E207" s="37" t="s">
        <v>716</v>
      </c>
      <c r="F207" s="38">
        <v>1.5</v>
      </c>
      <c r="G207" s="39"/>
      <c r="H207" s="40"/>
      <c r="I207" s="37" t="s">
        <v>717</v>
      </c>
      <c r="J207" s="34"/>
      <c r="K207" s="41">
        <v>102.95</v>
      </c>
    </row>
    <row r="208" spans="1:11" x14ac:dyDescent="0.25">
      <c r="A208" s="35" t="s">
        <v>718</v>
      </c>
      <c r="B208" s="35" t="s">
        <v>21</v>
      </c>
      <c r="C208" s="35" t="s">
        <v>893</v>
      </c>
      <c r="D208" s="36" t="s">
        <v>874</v>
      </c>
      <c r="E208" s="37" t="s">
        <v>719</v>
      </c>
      <c r="F208" s="38">
        <v>6</v>
      </c>
      <c r="G208" s="39"/>
      <c r="H208" s="40"/>
      <c r="I208" s="37" t="s">
        <v>720</v>
      </c>
      <c r="J208" s="34"/>
      <c r="K208" s="41">
        <v>121.46666666666665</v>
      </c>
    </row>
    <row r="209" spans="1:11" x14ac:dyDescent="0.25">
      <c r="A209" s="35" t="s">
        <v>721</v>
      </c>
      <c r="B209" s="35" t="s">
        <v>21</v>
      </c>
      <c r="C209" s="35" t="s">
        <v>722</v>
      </c>
      <c r="D209" s="36" t="s">
        <v>872</v>
      </c>
      <c r="E209" s="37" t="s">
        <v>722</v>
      </c>
      <c r="F209" s="38">
        <v>2</v>
      </c>
      <c r="G209" s="39"/>
      <c r="H209" s="40"/>
      <c r="I209" s="37" t="s">
        <v>723</v>
      </c>
      <c r="J209" s="34"/>
      <c r="K209" s="41">
        <v>113.7</v>
      </c>
    </row>
    <row r="210" spans="1:11" x14ac:dyDescent="0.25">
      <c r="A210" s="35" t="s">
        <v>724</v>
      </c>
      <c r="B210" s="35" t="s">
        <v>21</v>
      </c>
      <c r="C210" s="35" t="s">
        <v>725</v>
      </c>
      <c r="D210" s="36" t="s">
        <v>875</v>
      </c>
      <c r="E210" s="37" t="s">
        <v>725</v>
      </c>
      <c r="F210" s="38" t="s">
        <v>30</v>
      </c>
      <c r="G210" s="39"/>
      <c r="H210" s="40"/>
      <c r="I210" s="37" t="s">
        <v>726</v>
      </c>
      <c r="J210" s="34"/>
      <c r="K210" s="44">
        <v>103.1</v>
      </c>
    </row>
    <row r="211" spans="1:11" x14ac:dyDescent="0.25">
      <c r="A211" s="35" t="s">
        <v>727</v>
      </c>
      <c r="B211" s="35" t="s">
        <v>21</v>
      </c>
      <c r="C211" s="35" t="s">
        <v>728</v>
      </c>
      <c r="D211" s="36" t="s">
        <v>875</v>
      </c>
      <c r="E211" s="37" t="s">
        <v>728</v>
      </c>
      <c r="F211" s="38">
        <v>1</v>
      </c>
      <c r="G211" s="39"/>
      <c r="H211" s="40" t="s">
        <v>729</v>
      </c>
      <c r="I211" s="37" t="s">
        <v>730</v>
      </c>
      <c r="J211" s="34"/>
      <c r="K211" s="44">
        <v>95.2</v>
      </c>
    </row>
    <row r="212" spans="1:11" x14ac:dyDescent="0.25">
      <c r="A212" s="35" t="s">
        <v>731</v>
      </c>
      <c r="B212" s="35" t="s">
        <v>21</v>
      </c>
      <c r="C212" s="35" t="s">
        <v>732</v>
      </c>
      <c r="D212" s="36" t="s">
        <v>875</v>
      </c>
      <c r="E212" s="37" t="s">
        <v>732</v>
      </c>
      <c r="F212" s="38" t="s">
        <v>42</v>
      </c>
      <c r="G212" s="39"/>
      <c r="H212" s="40"/>
      <c r="I212" s="37" t="s">
        <v>733</v>
      </c>
      <c r="J212" s="34"/>
      <c r="K212" s="41">
        <v>101.83333333333333</v>
      </c>
    </row>
    <row r="213" spans="1:11" x14ac:dyDescent="0.25">
      <c r="A213" s="35" t="s">
        <v>734</v>
      </c>
      <c r="B213" s="35" t="s">
        <v>21</v>
      </c>
      <c r="C213" s="35" t="s">
        <v>735</v>
      </c>
      <c r="D213" s="36" t="s">
        <v>876</v>
      </c>
      <c r="E213" s="37" t="s">
        <v>736</v>
      </c>
      <c r="F213" s="38" t="s">
        <v>30</v>
      </c>
      <c r="G213" s="39"/>
      <c r="H213" s="40"/>
      <c r="I213" s="37" t="s">
        <v>737</v>
      </c>
      <c r="J213" s="34"/>
      <c r="K213" s="41">
        <v>106.60000000000001</v>
      </c>
    </row>
    <row r="214" spans="1:11" x14ac:dyDescent="0.25">
      <c r="A214" s="35" t="s">
        <v>738</v>
      </c>
      <c r="B214" s="35" t="s">
        <v>73</v>
      </c>
      <c r="C214" s="35" t="s">
        <v>894</v>
      </c>
      <c r="D214" s="36" t="s">
        <v>876</v>
      </c>
      <c r="E214" s="37" t="s">
        <v>736</v>
      </c>
      <c r="F214" s="38">
        <v>7</v>
      </c>
      <c r="G214" s="39"/>
      <c r="H214" s="40"/>
      <c r="I214" s="37" t="s">
        <v>739</v>
      </c>
      <c r="J214" s="34"/>
      <c r="K214" s="41">
        <v>109.8</v>
      </c>
    </row>
    <row r="215" spans="1:11" x14ac:dyDescent="0.25">
      <c r="A215" s="35" t="s">
        <v>740</v>
      </c>
      <c r="B215" s="35" t="s">
        <v>76</v>
      </c>
      <c r="C215" s="35" t="s">
        <v>895</v>
      </c>
      <c r="D215" s="36" t="s">
        <v>876</v>
      </c>
      <c r="E215" s="37" t="s">
        <v>736</v>
      </c>
      <c r="F215" s="38" t="s">
        <v>42</v>
      </c>
      <c r="G215" s="39"/>
      <c r="H215" s="40"/>
      <c r="I215" s="37" t="s">
        <v>741</v>
      </c>
      <c r="J215" s="34"/>
      <c r="K215" s="44" t="s">
        <v>870</v>
      </c>
    </row>
    <row r="216" spans="1:11" x14ac:dyDescent="0.25">
      <c r="A216" s="35" t="s">
        <v>742</v>
      </c>
      <c r="B216" s="35" t="s">
        <v>21</v>
      </c>
      <c r="C216" s="35" t="s">
        <v>743</v>
      </c>
      <c r="D216" s="36" t="s">
        <v>876</v>
      </c>
      <c r="E216" s="37" t="s">
        <v>743</v>
      </c>
      <c r="F216" s="38" t="s">
        <v>105</v>
      </c>
      <c r="G216" s="39"/>
      <c r="H216" s="40"/>
      <c r="I216" s="37" t="s">
        <v>744</v>
      </c>
      <c r="J216" s="34"/>
      <c r="K216" s="44">
        <v>95.9</v>
      </c>
    </row>
    <row r="217" spans="1:11" x14ac:dyDescent="0.25">
      <c r="A217" s="35" t="s">
        <v>745</v>
      </c>
      <c r="B217" s="35" t="s">
        <v>21</v>
      </c>
      <c r="C217" s="35" t="s">
        <v>746</v>
      </c>
      <c r="D217" s="36" t="s">
        <v>872</v>
      </c>
      <c r="E217" s="37" t="s">
        <v>747</v>
      </c>
      <c r="F217" s="38">
        <v>2</v>
      </c>
      <c r="G217" s="39"/>
      <c r="H217" s="40"/>
      <c r="I217" s="37" t="s">
        <v>748</v>
      </c>
      <c r="J217" s="34"/>
      <c r="K217" s="41">
        <v>98.8</v>
      </c>
    </row>
    <row r="218" spans="1:11" x14ac:dyDescent="0.25">
      <c r="A218" s="35" t="s">
        <v>749</v>
      </c>
      <c r="B218" s="35" t="s">
        <v>21</v>
      </c>
      <c r="C218" s="35" t="s">
        <v>750</v>
      </c>
      <c r="D218" s="36" t="s">
        <v>874</v>
      </c>
      <c r="E218" s="37" t="s">
        <v>750</v>
      </c>
      <c r="F218" s="38">
        <v>1</v>
      </c>
      <c r="G218" s="39"/>
      <c r="H218" s="40" t="s">
        <v>631</v>
      </c>
      <c r="I218" s="37" t="s">
        <v>751</v>
      </c>
      <c r="J218" s="34"/>
      <c r="K218" s="44" t="s">
        <v>870</v>
      </c>
    </row>
    <row r="219" spans="1:11" x14ac:dyDescent="0.25">
      <c r="A219" s="35" t="s">
        <v>339</v>
      </c>
      <c r="B219" s="35" t="s">
        <v>21</v>
      </c>
      <c r="C219" s="35" t="s">
        <v>896</v>
      </c>
      <c r="D219" s="36" t="s">
        <v>873</v>
      </c>
      <c r="E219" s="37" t="s">
        <v>340</v>
      </c>
      <c r="F219" s="38">
        <v>3</v>
      </c>
      <c r="G219" s="39"/>
      <c r="H219" s="40"/>
      <c r="I219" s="37" t="s">
        <v>341</v>
      </c>
      <c r="J219" s="34"/>
      <c r="K219" s="41">
        <v>103.63333333333333</v>
      </c>
    </row>
    <row r="220" spans="1:11" x14ac:dyDescent="0.25">
      <c r="A220" s="35" t="s">
        <v>547</v>
      </c>
      <c r="B220" s="35" t="s">
        <v>21</v>
      </c>
      <c r="C220" s="35" t="s">
        <v>869</v>
      </c>
      <c r="D220" s="36" t="s">
        <v>873</v>
      </c>
      <c r="E220" s="37" t="s">
        <v>340</v>
      </c>
      <c r="F220" s="38">
        <v>2</v>
      </c>
      <c r="G220" s="39"/>
      <c r="H220" s="40" t="s">
        <v>352</v>
      </c>
      <c r="I220" s="37" t="s">
        <v>548</v>
      </c>
      <c r="J220" s="34"/>
      <c r="K220" s="44" t="s">
        <v>870</v>
      </c>
    </row>
    <row r="221" spans="1:11" x14ac:dyDescent="0.25">
      <c r="A221" s="35" t="s">
        <v>752</v>
      </c>
      <c r="B221" s="35" t="s">
        <v>73</v>
      </c>
      <c r="C221" s="35" t="s">
        <v>753</v>
      </c>
      <c r="D221" s="36" t="s">
        <v>873</v>
      </c>
      <c r="E221" s="37" t="s">
        <v>340</v>
      </c>
      <c r="F221" s="38">
        <v>4</v>
      </c>
      <c r="G221" s="39"/>
      <c r="H221" s="40"/>
      <c r="I221" s="37" t="s">
        <v>754</v>
      </c>
      <c r="J221" s="34"/>
      <c r="K221" s="41">
        <v>109.83333333333333</v>
      </c>
    </row>
    <row r="222" spans="1:11" x14ac:dyDescent="0.25">
      <c r="A222" s="35" t="s">
        <v>755</v>
      </c>
      <c r="B222" s="35" t="s">
        <v>76</v>
      </c>
      <c r="C222" s="35" t="s">
        <v>756</v>
      </c>
      <c r="D222" s="36" t="s">
        <v>873</v>
      </c>
      <c r="E222" s="37" t="s">
        <v>340</v>
      </c>
      <c r="F222" s="38">
        <v>2</v>
      </c>
      <c r="G222" s="39"/>
      <c r="H222" s="40"/>
      <c r="I222" s="37" t="s">
        <v>757</v>
      </c>
      <c r="J222" s="34"/>
      <c r="K222" s="44" t="s">
        <v>870</v>
      </c>
    </row>
    <row r="223" spans="1:11" x14ac:dyDescent="0.25">
      <c r="A223" s="35" t="s">
        <v>760</v>
      </c>
      <c r="B223" s="35" t="s">
        <v>21</v>
      </c>
      <c r="C223" s="35" t="s">
        <v>920</v>
      </c>
      <c r="D223" s="36" t="s">
        <v>874</v>
      </c>
      <c r="E223" s="37" t="s">
        <v>761</v>
      </c>
      <c r="F223" s="38">
        <v>2</v>
      </c>
      <c r="G223" s="39"/>
      <c r="H223" s="40" t="s">
        <v>280</v>
      </c>
      <c r="I223" s="37" t="s">
        <v>762</v>
      </c>
      <c r="J223" s="43"/>
      <c r="K223" s="41">
        <v>110.89999999999999</v>
      </c>
    </row>
    <row r="224" spans="1:11" x14ac:dyDescent="0.25">
      <c r="A224" s="35" t="s">
        <v>763</v>
      </c>
      <c r="B224" s="35" t="s">
        <v>21</v>
      </c>
      <c r="C224" s="35" t="s">
        <v>764</v>
      </c>
      <c r="D224" s="36" t="s">
        <v>876</v>
      </c>
      <c r="E224" s="37" t="s">
        <v>764</v>
      </c>
      <c r="F224" s="38">
        <v>1</v>
      </c>
      <c r="G224" s="39"/>
      <c r="H224" s="40"/>
      <c r="I224" s="42" t="s">
        <v>765</v>
      </c>
      <c r="J224" s="34"/>
      <c r="K224" s="44">
        <v>91</v>
      </c>
    </row>
    <row r="225" spans="1:11" x14ac:dyDescent="0.25">
      <c r="A225" s="35" t="s">
        <v>766</v>
      </c>
      <c r="B225" s="35" t="s">
        <v>21</v>
      </c>
      <c r="C225" s="35" t="s">
        <v>767</v>
      </c>
      <c r="D225" s="36" t="s">
        <v>875</v>
      </c>
      <c r="E225" s="37" t="s">
        <v>768</v>
      </c>
      <c r="F225" s="38">
        <v>2</v>
      </c>
      <c r="G225" s="39"/>
      <c r="H225" s="40" t="s">
        <v>488</v>
      </c>
      <c r="I225" s="42" t="s">
        <v>910</v>
      </c>
      <c r="J225" s="34"/>
      <c r="K225" s="44">
        <v>114.2</v>
      </c>
    </row>
    <row r="226" spans="1:11" x14ac:dyDescent="0.25">
      <c r="A226" s="35" t="s">
        <v>769</v>
      </c>
      <c r="B226" s="35" t="s">
        <v>21</v>
      </c>
      <c r="C226" s="35" t="s">
        <v>770</v>
      </c>
      <c r="D226" s="36" t="s">
        <v>876</v>
      </c>
      <c r="E226" s="37" t="s">
        <v>770</v>
      </c>
      <c r="F226" s="38">
        <v>1</v>
      </c>
      <c r="G226" s="39"/>
      <c r="H226" s="40"/>
      <c r="I226" s="37" t="s">
        <v>771</v>
      </c>
      <c r="J226" s="34"/>
      <c r="K226" s="44">
        <v>98.5</v>
      </c>
    </row>
    <row r="227" spans="1:11" x14ac:dyDescent="0.25">
      <c r="A227" s="35" t="s">
        <v>772</v>
      </c>
      <c r="B227" s="35" t="s">
        <v>21</v>
      </c>
      <c r="C227" s="35" t="s">
        <v>773</v>
      </c>
      <c r="D227" s="36" t="s">
        <v>876</v>
      </c>
      <c r="E227" s="37" t="s">
        <v>773</v>
      </c>
      <c r="F227" s="38">
        <v>1</v>
      </c>
      <c r="G227" s="39"/>
      <c r="H227" s="40"/>
      <c r="I227" s="37" t="s">
        <v>774</v>
      </c>
      <c r="J227" s="34"/>
      <c r="K227" s="44">
        <v>119.4</v>
      </c>
    </row>
    <row r="228" spans="1:11" x14ac:dyDescent="0.25">
      <c r="A228" s="35" t="s">
        <v>775</v>
      </c>
      <c r="B228" s="35" t="s">
        <v>21</v>
      </c>
      <c r="C228" s="35" t="s">
        <v>776</v>
      </c>
      <c r="D228" s="36" t="s">
        <v>875</v>
      </c>
      <c r="E228" s="37" t="s">
        <v>776</v>
      </c>
      <c r="F228" s="38">
        <v>2</v>
      </c>
      <c r="G228" s="39"/>
      <c r="H228" s="40"/>
      <c r="I228" s="37" t="s">
        <v>777</v>
      </c>
      <c r="J228" s="34"/>
      <c r="K228" s="41">
        <v>101.93333333333332</v>
      </c>
    </row>
    <row r="229" spans="1:11" x14ac:dyDescent="0.25">
      <c r="A229" s="35" t="s">
        <v>778</v>
      </c>
      <c r="B229" s="35" t="s">
        <v>21</v>
      </c>
      <c r="C229" s="35" t="s">
        <v>779</v>
      </c>
      <c r="D229" s="36" t="s">
        <v>872</v>
      </c>
      <c r="E229" s="37" t="s">
        <v>779</v>
      </c>
      <c r="F229" s="38">
        <v>2</v>
      </c>
      <c r="G229" s="39"/>
      <c r="H229" s="40"/>
      <c r="I229" s="37" t="s">
        <v>780</v>
      </c>
      <c r="J229" s="34"/>
      <c r="K229" s="44" t="s">
        <v>870</v>
      </c>
    </row>
    <row r="230" spans="1:11" x14ac:dyDescent="0.25">
      <c r="A230" s="35" t="s">
        <v>781</v>
      </c>
      <c r="B230" s="35" t="s">
        <v>21</v>
      </c>
      <c r="C230" s="35" t="s">
        <v>782</v>
      </c>
      <c r="D230" s="36" t="s">
        <v>872</v>
      </c>
      <c r="E230" s="37" t="s">
        <v>782</v>
      </c>
      <c r="F230" s="38" t="s">
        <v>30</v>
      </c>
      <c r="G230" s="39"/>
      <c r="H230" s="40"/>
      <c r="I230" s="37" t="s">
        <v>783</v>
      </c>
      <c r="J230" s="34"/>
      <c r="K230" s="44">
        <v>103.1</v>
      </c>
    </row>
    <row r="231" spans="1:11" x14ac:dyDescent="0.25">
      <c r="A231" s="35" t="s">
        <v>784</v>
      </c>
      <c r="B231" s="35" t="s">
        <v>21</v>
      </c>
      <c r="C231" s="35" t="s">
        <v>897</v>
      </c>
      <c r="D231" s="36" t="s">
        <v>872</v>
      </c>
      <c r="E231" s="37" t="s">
        <v>785</v>
      </c>
      <c r="F231" s="38">
        <v>3</v>
      </c>
      <c r="G231" s="39"/>
      <c r="H231" s="40"/>
      <c r="I231" s="37" t="s">
        <v>786</v>
      </c>
      <c r="J231" s="34"/>
      <c r="K231" s="41">
        <v>110.93333333333334</v>
      </c>
    </row>
    <row r="232" spans="1:11" x14ac:dyDescent="0.25">
      <c r="A232" s="35" t="s">
        <v>787</v>
      </c>
      <c r="B232" s="35" t="s">
        <v>21</v>
      </c>
      <c r="C232" s="35" t="s">
        <v>788</v>
      </c>
      <c r="D232" s="36" t="s">
        <v>875</v>
      </c>
      <c r="E232" s="37" t="s">
        <v>788</v>
      </c>
      <c r="F232" s="38">
        <v>3</v>
      </c>
      <c r="G232" s="39"/>
      <c r="H232" s="40"/>
      <c r="I232" s="37" t="s">
        <v>789</v>
      </c>
      <c r="J232" s="34"/>
      <c r="K232" s="41">
        <v>98.8</v>
      </c>
    </row>
    <row r="233" spans="1:11" x14ac:dyDescent="0.25">
      <c r="A233" s="35" t="s">
        <v>790</v>
      </c>
      <c r="B233" s="35" t="s">
        <v>21</v>
      </c>
      <c r="C233" s="35" t="s">
        <v>898</v>
      </c>
      <c r="D233" s="36" t="s">
        <v>874</v>
      </c>
      <c r="E233" s="37" t="s">
        <v>791</v>
      </c>
      <c r="F233" s="38">
        <v>5</v>
      </c>
      <c r="G233" s="39"/>
      <c r="H233" s="40"/>
      <c r="I233" s="37" t="s">
        <v>792</v>
      </c>
      <c r="J233" s="34"/>
      <c r="K233" s="41">
        <v>109.06666666666668</v>
      </c>
    </row>
    <row r="234" spans="1:11" x14ac:dyDescent="0.25">
      <c r="A234" s="35" t="s">
        <v>793</v>
      </c>
      <c r="B234" s="35" t="s">
        <v>21</v>
      </c>
      <c r="C234" s="35" t="s">
        <v>794</v>
      </c>
      <c r="D234" s="36" t="s">
        <v>874</v>
      </c>
      <c r="E234" s="37" t="s">
        <v>794</v>
      </c>
      <c r="F234" s="38">
        <v>2</v>
      </c>
      <c r="G234" s="39"/>
      <c r="H234" s="40" t="s">
        <v>535</v>
      </c>
      <c r="I234" s="37" t="s">
        <v>795</v>
      </c>
      <c r="J234" s="34"/>
      <c r="K234" s="44" t="s">
        <v>870</v>
      </c>
    </row>
    <row r="235" spans="1:11" x14ac:dyDescent="0.25">
      <c r="A235" s="35" t="s">
        <v>796</v>
      </c>
      <c r="B235" s="35" t="s">
        <v>21</v>
      </c>
      <c r="C235" s="35" t="s">
        <v>797</v>
      </c>
      <c r="D235" s="36" t="s">
        <v>872</v>
      </c>
      <c r="E235" s="37" t="s">
        <v>798</v>
      </c>
      <c r="F235" s="38" t="s">
        <v>105</v>
      </c>
      <c r="G235" s="39"/>
      <c r="H235" s="40"/>
      <c r="I235" s="37" t="s">
        <v>799</v>
      </c>
      <c r="J235" s="34"/>
      <c r="K235" s="44" t="s">
        <v>870</v>
      </c>
    </row>
    <row r="236" spans="1:11" x14ac:dyDescent="0.25">
      <c r="A236" s="35" t="s">
        <v>800</v>
      </c>
      <c r="B236" s="35" t="s">
        <v>21</v>
      </c>
      <c r="C236" s="35" t="s">
        <v>801</v>
      </c>
      <c r="D236" s="36" t="s">
        <v>873</v>
      </c>
      <c r="E236" s="37" t="s">
        <v>801</v>
      </c>
      <c r="F236" s="38" t="s">
        <v>105</v>
      </c>
      <c r="G236" s="39"/>
      <c r="H236" s="40"/>
      <c r="I236" s="37" t="s">
        <v>802</v>
      </c>
      <c r="J236" s="34"/>
      <c r="K236" s="44" t="s">
        <v>870</v>
      </c>
    </row>
    <row r="237" spans="1:11" x14ac:dyDescent="0.25">
      <c r="A237" s="35" t="s">
        <v>803</v>
      </c>
      <c r="B237" s="35" t="s">
        <v>21</v>
      </c>
      <c r="C237" s="35" t="s">
        <v>804</v>
      </c>
      <c r="D237" s="36" t="s">
        <v>873</v>
      </c>
      <c r="E237" s="37" t="s">
        <v>804</v>
      </c>
      <c r="F237" s="38" t="s">
        <v>23</v>
      </c>
      <c r="G237" s="39"/>
      <c r="H237" s="40"/>
      <c r="I237" s="37" t="s">
        <v>805</v>
      </c>
      <c r="J237" s="34"/>
      <c r="K237" s="41">
        <v>102.36666666666667</v>
      </c>
    </row>
    <row r="238" spans="1:11" x14ac:dyDescent="0.25">
      <c r="A238" s="35" t="s">
        <v>806</v>
      </c>
      <c r="B238" s="35" t="s">
        <v>21</v>
      </c>
      <c r="C238" s="35" t="s">
        <v>807</v>
      </c>
      <c r="D238" s="36" t="s">
        <v>873</v>
      </c>
      <c r="E238" s="37" t="s">
        <v>807</v>
      </c>
      <c r="F238" s="38" t="s">
        <v>30</v>
      </c>
      <c r="G238" s="39"/>
      <c r="H238" s="40"/>
      <c r="I238" s="37" t="s">
        <v>808</v>
      </c>
      <c r="J238" s="34"/>
      <c r="K238" s="44">
        <v>106.5</v>
      </c>
    </row>
    <row r="239" spans="1:11" x14ac:dyDescent="0.25">
      <c r="A239" s="35" t="s">
        <v>809</v>
      </c>
      <c r="B239" s="35" t="s">
        <v>21</v>
      </c>
      <c r="C239" s="35" t="s">
        <v>810</v>
      </c>
      <c r="D239" s="36" t="s">
        <v>872</v>
      </c>
      <c r="E239" s="37" t="s">
        <v>811</v>
      </c>
      <c r="F239" s="38">
        <v>1</v>
      </c>
      <c r="G239" s="39"/>
      <c r="H239" s="40"/>
      <c r="I239" s="37" t="s">
        <v>812</v>
      </c>
      <c r="J239" s="34"/>
      <c r="K239" s="44">
        <v>97.6</v>
      </c>
    </row>
    <row r="240" spans="1:11" x14ac:dyDescent="0.25">
      <c r="A240" s="35" t="s">
        <v>813</v>
      </c>
      <c r="B240" s="35" t="s">
        <v>73</v>
      </c>
      <c r="C240" s="35" t="s">
        <v>899</v>
      </c>
      <c r="D240" s="36" t="s">
        <v>875</v>
      </c>
      <c r="E240" s="37" t="s">
        <v>814</v>
      </c>
      <c r="F240" s="38">
        <v>6</v>
      </c>
      <c r="G240" s="39" t="s">
        <v>17</v>
      </c>
      <c r="H240" s="40"/>
      <c r="I240" s="37" t="s">
        <v>815</v>
      </c>
      <c r="J240" s="34"/>
      <c r="K240" s="41">
        <v>88.266666666666666</v>
      </c>
    </row>
    <row r="241" spans="1:11" x14ac:dyDescent="0.25">
      <c r="A241" s="35" t="s">
        <v>816</v>
      </c>
      <c r="B241" s="35" t="s">
        <v>76</v>
      </c>
      <c r="C241" s="35" t="s">
        <v>900</v>
      </c>
      <c r="D241" s="36" t="s">
        <v>875</v>
      </c>
      <c r="E241" s="37" t="s">
        <v>814</v>
      </c>
      <c r="F241" s="38">
        <v>4</v>
      </c>
      <c r="G241" s="39"/>
      <c r="H241" s="40"/>
      <c r="I241" s="37" t="s">
        <v>815</v>
      </c>
      <c r="J241" s="34"/>
      <c r="K241" s="44" t="s">
        <v>870</v>
      </c>
    </row>
    <row r="242" spans="1:11" x14ac:dyDescent="0.25">
      <c r="A242" s="35" t="s">
        <v>817</v>
      </c>
      <c r="B242" s="35" t="s">
        <v>21</v>
      </c>
      <c r="C242" s="35" t="s">
        <v>871</v>
      </c>
      <c r="D242" s="36" t="s">
        <v>875</v>
      </c>
      <c r="E242" s="37" t="s">
        <v>814</v>
      </c>
      <c r="F242" s="38">
        <v>5</v>
      </c>
      <c r="G242" s="39"/>
      <c r="H242" s="40"/>
      <c r="I242" s="37" t="s">
        <v>818</v>
      </c>
      <c r="J242" s="34"/>
      <c r="K242" s="41">
        <v>98.233333333333334</v>
      </c>
    </row>
    <row r="243" spans="1:11" x14ac:dyDescent="0.25">
      <c r="A243" s="35" t="s">
        <v>819</v>
      </c>
      <c r="B243" s="35" t="s">
        <v>76</v>
      </c>
      <c r="C243" s="35" t="s">
        <v>901</v>
      </c>
      <c r="D243" s="36" t="s">
        <v>875</v>
      </c>
      <c r="E243" s="37" t="s">
        <v>814</v>
      </c>
      <c r="F243" s="38">
        <v>0</v>
      </c>
      <c r="G243" s="39"/>
      <c r="H243" s="40"/>
      <c r="I243" s="37" t="s">
        <v>820</v>
      </c>
      <c r="J243" s="34"/>
      <c r="K243" s="44" t="s">
        <v>870</v>
      </c>
    </row>
    <row r="244" spans="1:11" x14ac:dyDescent="0.25">
      <c r="A244" s="35" t="s">
        <v>821</v>
      </c>
      <c r="B244" s="35" t="s">
        <v>73</v>
      </c>
      <c r="C244" s="35" t="s">
        <v>902</v>
      </c>
      <c r="D244" s="36" t="s">
        <v>875</v>
      </c>
      <c r="E244" s="37" t="s">
        <v>814</v>
      </c>
      <c r="F244" s="38">
        <v>8</v>
      </c>
      <c r="G244" s="39" t="s">
        <v>17</v>
      </c>
      <c r="H244" s="40"/>
      <c r="I244" s="37" t="s">
        <v>822</v>
      </c>
      <c r="J244" s="34"/>
      <c r="K244" s="41">
        <v>97.3</v>
      </c>
    </row>
    <row r="245" spans="1:11" x14ac:dyDescent="0.25">
      <c r="A245" s="35" t="s">
        <v>823</v>
      </c>
      <c r="B245" s="35" t="s">
        <v>76</v>
      </c>
      <c r="C245" s="35" t="s">
        <v>903</v>
      </c>
      <c r="D245" s="36" t="s">
        <v>875</v>
      </c>
      <c r="E245" s="37" t="s">
        <v>814</v>
      </c>
      <c r="F245" s="38" t="s">
        <v>42</v>
      </c>
      <c r="G245" s="39"/>
      <c r="H245" s="40"/>
      <c r="I245" s="37" t="s">
        <v>824</v>
      </c>
      <c r="J245" s="34"/>
      <c r="K245" s="44" t="s">
        <v>870</v>
      </c>
    </row>
    <row r="246" spans="1:11" x14ac:dyDescent="0.25">
      <c r="A246" s="35" t="s">
        <v>825</v>
      </c>
      <c r="B246" s="35" t="s">
        <v>21</v>
      </c>
      <c r="C246" s="35" t="s">
        <v>826</v>
      </c>
      <c r="D246" s="36" t="s">
        <v>875</v>
      </c>
      <c r="E246" s="37" t="s">
        <v>826</v>
      </c>
      <c r="F246" s="38">
        <v>6</v>
      </c>
      <c r="G246" s="39"/>
      <c r="H246" s="40"/>
      <c r="I246" s="37" t="s">
        <v>827</v>
      </c>
      <c r="J246" s="34"/>
      <c r="K246" s="41">
        <v>114.90000000000002</v>
      </c>
    </row>
    <row r="247" spans="1:11" x14ac:dyDescent="0.25">
      <c r="A247" s="35" t="s">
        <v>828</v>
      </c>
      <c r="B247" s="35" t="s">
        <v>21</v>
      </c>
      <c r="C247" s="35" t="s">
        <v>829</v>
      </c>
      <c r="D247" s="36" t="s">
        <v>873</v>
      </c>
      <c r="E247" s="37" t="s">
        <v>829</v>
      </c>
      <c r="F247" s="38" t="s">
        <v>105</v>
      </c>
      <c r="G247" s="39"/>
      <c r="H247" s="40" t="s">
        <v>270</v>
      </c>
      <c r="I247" s="37" t="s">
        <v>830</v>
      </c>
      <c r="J247" s="34"/>
      <c r="K247" s="44" t="s">
        <v>870</v>
      </c>
    </row>
    <row r="248" spans="1:11" x14ac:dyDescent="0.25">
      <c r="A248" s="35" t="s">
        <v>831</v>
      </c>
      <c r="B248" s="35" t="s">
        <v>877</v>
      </c>
      <c r="C248" s="35" t="s">
        <v>832</v>
      </c>
      <c r="D248" s="36" t="s">
        <v>874</v>
      </c>
      <c r="E248" s="37" t="s">
        <v>833</v>
      </c>
      <c r="F248" s="38" t="s">
        <v>30</v>
      </c>
      <c r="G248" s="39"/>
      <c r="H248" s="40"/>
      <c r="I248" s="37" t="s">
        <v>834</v>
      </c>
      <c r="J248" s="34" t="s">
        <v>868</v>
      </c>
      <c r="K248" s="41">
        <v>85.3</v>
      </c>
    </row>
    <row r="249" spans="1:11" x14ac:dyDescent="0.25">
      <c r="A249" s="35" t="s">
        <v>835</v>
      </c>
      <c r="B249" s="35" t="s">
        <v>877</v>
      </c>
      <c r="C249" s="35" t="s">
        <v>836</v>
      </c>
      <c r="D249" s="36" t="s">
        <v>874</v>
      </c>
      <c r="E249" s="37" t="s">
        <v>833</v>
      </c>
      <c r="F249" s="38">
        <v>4</v>
      </c>
      <c r="G249" s="39"/>
      <c r="H249" s="40"/>
      <c r="I249" s="37" t="s">
        <v>837</v>
      </c>
      <c r="J249" s="34" t="s">
        <v>868</v>
      </c>
      <c r="K249" s="44" t="s">
        <v>870</v>
      </c>
    </row>
    <row r="254" spans="1:11" x14ac:dyDescent="0.25">
      <c r="B254" s="88" t="s">
        <v>867</v>
      </c>
      <c r="C254" s="88" t="s">
        <v>921</v>
      </c>
      <c r="D254" s="88" t="s">
        <v>922</v>
      </c>
    </row>
    <row r="255" spans="1:11" x14ac:dyDescent="0.25">
      <c r="B255" s="78" t="s">
        <v>838</v>
      </c>
      <c r="C255" s="78" t="s">
        <v>924</v>
      </c>
      <c r="D255" s="89" t="s">
        <v>863</v>
      </c>
    </row>
    <row r="256" spans="1:11" x14ac:dyDescent="0.25">
      <c r="B256" s="78" t="s">
        <v>851</v>
      </c>
      <c r="C256" s="90" t="s">
        <v>925</v>
      </c>
      <c r="D256" s="89" t="s">
        <v>862</v>
      </c>
    </row>
    <row r="257" spans="2:5" x14ac:dyDescent="0.25">
      <c r="B257" s="78" t="s">
        <v>852</v>
      </c>
      <c r="C257" s="90" t="s">
        <v>926</v>
      </c>
      <c r="D257" s="89" t="s">
        <v>864</v>
      </c>
    </row>
    <row r="258" spans="2:5" x14ac:dyDescent="0.25">
      <c r="B258" s="78" t="s">
        <v>839</v>
      </c>
      <c r="C258" s="78" t="s">
        <v>927</v>
      </c>
      <c r="D258" s="89" t="s">
        <v>865</v>
      </c>
    </row>
    <row r="259" spans="2:5" x14ac:dyDescent="0.25">
      <c r="B259" s="78" t="s">
        <v>853</v>
      </c>
      <c r="C259" s="90" t="s">
        <v>928</v>
      </c>
    </row>
    <row r="260" spans="2:5" x14ac:dyDescent="0.25">
      <c r="B260" s="78" t="s">
        <v>854</v>
      </c>
      <c r="C260" s="90" t="s">
        <v>929</v>
      </c>
    </row>
    <row r="261" spans="2:5" x14ac:dyDescent="0.25">
      <c r="B261" s="78" t="s">
        <v>859</v>
      </c>
      <c r="C261" s="78" t="s">
        <v>930</v>
      </c>
    </row>
    <row r="262" spans="2:5" x14ac:dyDescent="0.25">
      <c r="B262" s="78" t="s">
        <v>840</v>
      </c>
      <c r="C262" s="90" t="s">
        <v>931</v>
      </c>
      <c r="E262" s="78" t="str">
        <f ca="1">IF(MONTH(TODAY())&gt;10,CONCATENATE("rentrée ",YEAR(TODAY())),"")</f>
        <v/>
      </c>
    </row>
    <row r="263" spans="2:5" x14ac:dyDescent="0.25">
      <c r="B263" s="78" t="s">
        <v>855</v>
      </c>
      <c r="C263" s="90" t="s">
        <v>932</v>
      </c>
      <c r="E263" s="78" t="str">
        <f ca="1">IF(MONTH(TODAY())&gt;10,CONCATENATE("rentrée ",YEAR(TODAY())),"")</f>
        <v/>
      </c>
    </row>
    <row r="264" spans="2:5" x14ac:dyDescent="0.25">
      <c r="B264" s="78" t="s">
        <v>856</v>
      </c>
    </row>
    <row r="265" spans="2:5" x14ac:dyDescent="0.25">
      <c r="B265" s="78" t="s">
        <v>841</v>
      </c>
    </row>
    <row r="266" spans="2:5" x14ac:dyDescent="0.25">
      <c r="B266" s="78" t="s">
        <v>857</v>
      </c>
    </row>
    <row r="267" spans="2:5" x14ac:dyDescent="0.25">
      <c r="B267" s="78" t="s">
        <v>858</v>
      </c>
    </row>
    <row r="273" spans="2:4" x14ac:dyDescent="0.25">
      <c r="B273" s="88" t="s">
        <v>867</v>
      </c>
    </row>
    <row r="274" spans="2:4" x14ac:dyDescent="0.25">
      <c r="B274" s="78" t="s">
        <v>844</v>
      </c>
      <c r="D274" s="34"/>
    </row>
    <row r="275" spans="2:4" x14ac:dyDescent="0.25">
      <c r="B275" s="78" t="s">
        <v>843</v>
      </c>
      <c r="D275" s="34"/>
    </row>
    <row r="276" spans="2:4" x14ac:dyDescent="0.25">
      <c r="D276" s="34"/>
    </row>
    <row r="277" spans="2:4" x14ac:dyDescent="0.25">
      <c r="B277" s="88" t="s">
        <v>867</v>
      </c>
      <c r="D277" s="34"/>
    </row>
    <row r="278" spans="2:4" x14ac:dyDescent="0.25">
      <c r="B278" s="91" t="s">
        <v>866</v>
      </c>
      <c r="D278" s="34"/>
    </row>
    <row r="279" spans="2:4" x14ac:dyDescent="0.25">
      <c r="B279" s="91" t="s">
        <v>845</v>
      </c>
      <c r="D279" s="34"/>
    </row>
    <row r="280" spans="2:4" x14ac:dyDescent="0.25">
      <c r="D280" s="34"/>
    </row>
    <row r="281" spans="2:4" x14ac:dyDescent="0.25">
      <c r="D281" s="34"/>
    </row>
    <row r="282" spans="2:4" x14ac:dyDescent="0.25">
      <c r="D282" s="34"/>
    </row>
    <row r="283" spans="2:4" x14ac:dyDescent="0.25">
      <c r="D283" s="34"/>
    </row>
    <row r="284" spans="2:4" x14ac:dyDescent="0.25">
      <c r="D284" s="34"/>
    </row>
    <row r="285" spans="2:4" x14ac:dyDescent="0.25">
      <c r="D285" s="34"/>
    </row>
    <row r="286" spans="2:4" x14ac:dyDescent="0.25">
      <c r="D286" s="34"/>
    </row>
    <row r="287" spans="2:4" x14ac:dyDescent="0.25">
      <c r="D287" s="34"/>
    </row>
    <row r="288" spans="2:4" x14ac:dyDescent="0.25">
      <c r="D288" s="34"/>
    </row>
    <row r="289" spans="4:4" x14ac:dyDescent="0.25">
      <c r="D289" s="34"/>
    </row>
    <row r="290" spans="4:4" x14ac:dyDescent="0.25">
      <c r="D290" s="34"/>
    </row>
    <row r="291" spans="4:4" x14ac:dyDescent="0.25">
      <c r="D291" s="34"/>
    </row>
    <row r="292" spans="4:4" x14ac:dyDescent="0.25">
      <c r="D292" s="34"/>
    </row>
    <row r="293" spans="4:4" x14ac:dyDescent="0.25">
      <c r="D293" s="34"/>
    </row>
    <row r="294" spans="4:4" x14ac:dyDescent="0.25">
      <c r="D294" s="34"/>
    </row>
    <row r="295" spans="4:4" x14ac:dyDescent="0.25">
      <c r="D295" s="34"/>
    </row>
    <row r="296" spans="4:4" x14ac:dyDescent="0.25">
      <c r="D296" s="34"/>
    </row>
    <row r="297" spans="4:4" x14ac:dyDescent="0.25">
      <c r="D297" s="34"/>
    </row>
    <row r="298" spans="4:4" x14ac:dyDescent="0.25">
      <c r="D298" s="34"/>
    </row>
    <row r="299" spans="4:4" x14ac:dyDescent="0.25">
      <c r="D299" s="34"/>
    </row>
    <row r="300" spans="4:4" x14ac:dyDescent="0.25">
      <c r="D300" s="34"/>
    </row>
    <row r="301" spans="4:4" x14ac:dyDescent="0.25">
      <c r="D301" s="34"/>
    </row>
    <row r="302" spans="4:4" x14ac:dyDescent="0.25">
      <c r="D302" s="34"/>
    </row>
    <row r="303" spans="4:4" x14ac:dyDescent="0.25">
      <c r="D303" s="34"/>
    </row>
    <row r="304" spans="4:4" x14ac:dyDescent="0.25">
      <c r="D304" s="34"/>
    </row>
    <row r="305" spans="4:4" x14ac:dyDescent="0.25">
      <c r="D305" s="34"/>
    </row>
    <row r="306" spans="4:4" x14ac:dyDescent="0.25">
      <c r="D306" s="34"/>
    </row>
    <row r="307" spans="4:4" x14ac:dyDescent="0.25">
      <c r="D307" s="34"/>
    </row>
    <row r="308" spans="4:4" x14ac:dyDescent="0.25">
      <c r="D308" s="34"/>
    </row>
    <row r="309" spans="4:4" x14ac:dyDescent="0.25">
      <c r="D309" s="34"/>
    </row>
    <row r="310" spans="4:4" x14ac:dyDescent="0.25">
      <c r="D310" s="34"/>
    </row>
    <row r="311" spans="4:4" x14ac:dyDescent="0.25">
      <c r="D311" s="34"/>
    </row>
    <row r="312" spans="4:4" x14ac:dyDescent="0.25">
      <c r="D312" s="34"/>
    </row>
    <row r="313" spans="4:4" x14ac:dyDescent="0.25">
      <c r="D313" s="34"/>
    </row>
    <row r="314" spans="4:4" x14ac:dyDescent="0.25">
      <c r="D314" s="34"/>
    </row>
    <row r="315" spans="4:4" x14ac:dyDescent="0.25">
      <c r="D315" s="34"/>
    </row>
    <row r="316" spans="4:4" x14ac:dyDescent="0.25">
      <c r="D316" s="34"/>
    </row>
    <row r="317" spans="4:4" x14ac:dyDescent="0.25">
      <c r="D317" s="34"/>
    </row>
    <row r="318" spans="4:4" x14ac:dyDescent="0.25">
      <c r="D318" s="34"/>
    </row>
    <row r="319" spans="4:4" x14ac:dyDescent="0.25">
      <c r="D319" s="34"/>
    </row>
    <row r="320" spans="4:4" x14ac:dyDescent="0.25">
      <c r="D320" s="34"/>
    </row>
    <row r="321" spans="4:4" x14ac:dyDescent="0.25">
      <c r="D321" s="34"/>
    </row>
    <row r="322" spans="4:4" x14ac:dyDescent="0.25">
      <c r="D322" s="34"/>
    </row>
    <row r="323" spans="4:4" x14ac:dyDescent="0.25">
      <c r="D323" s="34"/>
    </row>
    <row r="324" spans="4:4" x14ac:dyDescent="0.25">
      <c r="D324" s="34"/>
    </row>
    <row r="325" spans="4:4" x14ac:dyDescent="0.25">
      <c r="D325" s="34"/>
    </row>
    <row r="326" spans="4:4" x14ac:dyDescent="0.25">
      <c r="D326" s="34"/>
    </row>
    <row r="327" spans="4:4" x14ac:dyDescent="0.25">
      <c r="D327" s="34"/>
    </row>
    <row r="328" spans="4:4" x14ac:dyDescent="0.25">
      <c r="D328" s="34"/>
    </row>
    <row r="329" spans="4:4" x14ac:dyDescent="0.25">
      <c r="D329" s="34"/>
    </row>
    <row r="330" spans="4:4" x14ac:dyDescent="0.25">
      <c r="D330" s="34"/>
    </row>
    <row r="331" spans="4:4" x14ac:dyDescent="0.25">
      <c r="D331" s="34"/>
    </row>
    <row r="332" spans="4:4" x14ac:dyDescent="0.25">
      <c r="D332" s="34"/>
    </row>
    <row r="333" spans="4:4" x14ac:dyDescent="0.25">
      <c r="D333" s="34"/>
    </row>
    <row r="334" spans="4:4" x14ac:dyDescent="0.25">
      <c r="D334" s="34"/>
    </row>
    <row r="335" spans="4:4" x14ac:dyDescent="0.25">
      <c r="D335" s="34"/>
    </row>
    <row r="336" spans="4:4" x14ac:dyDescent="0.25">
      <c r="D336" s="34"/>
    </row>
    <row r="337" spans="4:4" x14ac:dyDescent="0.25">
      <c r="D337" s="34"/>
    </row>
    <row r="338" spans="4:4" x14ac:dyDescent="0.25">
      <c r="D338" s="34"/>
    </row>
    <row r="339" spans="4:4" x14ac:dyDescent="0.25">
      <c r="D339" s="34"/>
    </row>
    <row r="340" spans="4:4" x14ac:dyDescent="0.25">
      <c r="D340" s="34"/>
    </row>
    <row r="341" spans="4:4" x14ac:dyDescent="0.25">
      <c r="D341" s="34"/>
    </row>
    <row r="342" spans="4:4" x14ac:dyDescent="0.25">
      <c r="D342" s="34"/>
    </row>
    <row r="343" spans="4:4" x14ac:dyDescent="0.25">
      <c r="D343" s="34"/>
    </row>
    <row r="344" spans="4:4" x14ac:dyDescent="0.25">
      <c r="D344" s="34"/>
    </row>
    <row r="345" spans="4:4" x14ac:dyDescent="0.25">
      <c r="D345" s="34"/>
    </row>
    <row r="346" spans="4:4" x14ac:dyDescent="0.25">
      <c r="D346" s="34"/>
    </row>
    <row r="347" spans="4:4" x14ac:dyDescent="0.25">
      <c r="D347" s="34"/>
    </row>
    <row r="348" spans="4:4" x14ac:dyDescent="0.25">
      <c r="D348" s="34"/>
    </row>
    <row r="349" spans="4:4" x14ac:dyDescent="0.25">
      <c r="D349" s="34"/>
    </row>
    <row r="350" spans="4:4" x14ac:dyDescent="0.25">
      <c r="D350" s="34"/>
    </row>
    <row r="351" spans="4:4" x14ac:dyDescent="0.25">
      <c r="D351" s="34"/>
    </row>
    <row r="352" spans="4:4" x14ac:dyDescent="0.25">
      <c r="D352" s="34"/>
    </row>
    <row r="353" spans="4:4" x14ac:dyDescent="0.25">
      <c r="D353" s="34"/>
    </row>
    <row r="354" spans="4:4" x14ac:dyDescent="0.25">
      <c r="D354" s="34"/>
    </row>
    <row r="355" spans="4:4" x14ac:dyDescent="0.25">
      <c r="D355" s="34"/>
    </row>
    <row r="356" spans="4:4" x14ac:dyDescent="0.25">
      <c r="D356" s="34"/>
    </row>
    <row r="357" spans="4:4" x14ac:dyDescent="0.25">
      <c r="D357" s="34"/>
    </row>
    <row r="358" spans="4:4" x14ac:dyDescent="0.25">
      <c r="D358" s="34"/>
    </row>
    <row r="359" spans="4:4" x14ac:dyDescent="0.25">
      <c r="D359" s="34"/>
    </row>
    <row r="360" spans="4:4" x14ac:dyDescent="0.25">
      <c r="D360" s="34"/>
    </row>
    <row r="361" spans="4:4" x14ac:dyDescent="0.25">
      <c r="D361" s="34"/>
    </row>
    <row r="362" spans="4:4" x14ac:dyDescent="0.25">
      <c r="D362" s="34"/>
    </row>
    <row r="363" spans="4:4" x14ac:dyDescent="0.25">
      <c r="D363" s="34"/>
    </row>
    <row r="364" spans="4:4" x14ac:dyDescent="0.25">
      <c r="D364" s="34"/>
    </row>
    <row r="365" spans="4:4" x14ac:dyDescent="0.25">
      <c r="D365" s="34"/>
    </row>
    <row r="366" spans="4:4" x14ac:dyDescent="0.25">
      <c r="D366" s="34"/>
    </row>
    <row r="367" spans="4:4" x14ac:dyDescent="0.25">
      <c r="D367" s="34"/>
    </row>
    <row r="368" spans="4:4" x14ac:dyDescent="0.25">
      <c r="D368" s="34"/>
    </row>
    <row r="369" spans="4:4" x14ac:dyDescent="0.25">
      <c r="D369" s="34"/>
    </row>
    <row r="370" spans="4:4" x14ac:dyDescent="0.25">
      <c r="D370" s="34"/>
    </row>
    <row r="371" spans="4:4" x14ac:dyDescent="0.25">
      <c r="D371" s="34"/>
    </row>
    <row r="372" spans="4:4" x14ac:dyDescent="0.25">
      <c r="D372" s="34"/>
    </row>
    <row r="373" spans="4:4" x14ac:dyDescent="0.25">
      <c r="D373" s="34"/>
    </row>
    <row r="374" spans="4:4" x14ac:dyDescent="0.25">
      <c r="D374" s="34"/>
    </row>
    <row r="375" spans="4:4" x14ac:dyDescent="0.25">
      <c r="D375" s="34"/>
    </row>
    <row r="376" spans="4:4" x14ac:dyDescent="0.25">
      <c r="D376" s="34"/>
    </row>
    <row r="377" spans="4:4" x14ac:dyDescent="0.25">
      <c r="D377" s="34"/>
    </row>
    <row r="378" spans="4:4" x14ac:dyDescent="0.25">
      <c r="D378" s="34"/>
    </row>
    <row r="379" spans="4:4" x14ac:dyDescent="0.25">
      <c r="D379" s="34"/>
    </row>
    <row r="380" spans="4:4" x14ac:dyDescent="0.25">
      <c r="D380" s="34"/>
    </row>
    <row r="381" spans="4:4" x14ac:dyDescent="0.25">
      <c r="D381" s="34"/>
    </row>
    <row r="382" spans="4:4" x14ac:dyDescent="0.25">
      <c r="D382" s="34"/>
    </row>
    <row r="383" spans="4:4" x14ac:dyDescent="0.25">
      <c r="D383" s="34"/>
    </row>
    <row r="384" spans="4:4" x14ac:dyDescent="0.25">
      <c r="D384" s="34"/>
    </row>
    <row r="385" spans="4:4" x14ac:dyDescent="0.25">
      <c r="D385" s="34"/>
    </row>
    <row r="386" spans="4:4" x14ac:dyDescent="0.25">
      <c r="D386" s="34"/>
    </row>
    <row r="387" spans="4:4" x14ac:dyDescent="0.25">
      <c r="D387" s="34"/>
    </row>
    <row r="388" spans="4:4" x14ac:dyDescent="0.25">
      <c r="D388" s="34"/>
    </row>
    <row r="389" spans="4:4" x14ac:dyDescent="0.25">
      <c r="D389" s="34"/>
    </row>
    <row r="390" spans="4:4" x14ac:dyDescent="0.25">
      <c r="D390" s="34"/>
    </row>
    <row r="391" spans="4:4" x14ac:dyDescent="0.25">
      <c r="D391" s="34"/>
    </row>
    <row r="392" spans="4:4" x14ac:dyDescent="0.25">
      <c r="D392" s="34"/>
    </row>
    <row r="393" spans="4:4" x14ac:dyDescent="0.25">
      <c r="D393" s="34"/>
    </row>
    <row r="394" spans="4:4" x14ac:dyDescent="0.25">
      <c r="D394" s="34"/>
    </row>
    <row r="395" spans="4:4" x14ac:dyDescent="0.25">
      <c r="D395" s="34"/>
    </row>
    <row r="396" spans="4:4" x14ac:dyDescent="0.25">
      <c r="D396" s="34"/>
    </row>
    <row r="397" spans="4:4" x14ac:dyDescent="0.25">
      <c r="D397" s="34"/>
    </row>
    <row r="398" spans="4:4" x14ac:dyDescent="0.25">
      <c r="D398" s="34"/>
    </row>
    <row r="399" spans="4:4" x14ac:dyDescent="0.25">
      <c r="D399" s="34"/>
    </row>
    <row r="400" spans="4:4" x14ac:dyDescent="0.25">
      <c r="D400" s="34"/>
    </row>
    <row r="401" spans="4:4" x14ac:dyDescent="0.25">
      <c r="D401" s="34"/>
    </row>
    <row r="402" spans="4:4" x14ac:dyDescent="0.25">
      <c r="D402" s="34"/>
    </row>
    <row r="403" spans="4:4" x14ac:dyDescent="0.25">
      <c r="D403" s="34"/>
    </row>
    <row r="404" spans="4:4" x14ac:dyDescent="0.25">
      <c r="D404" s="34"/>
    </row>
    <row r="405" spans="4:4" x14ac:dyDescent="0.25">
      <c r="D405" s="34"/>
    </row>
    <row r="406" spans="4:4" x14ac:dyDescent="0.25">
      <c r="D406" s="34"/>
    </row>
    <row r="407" spans="4:4" x14ac:dyDescent="0.25">
      <c r="D407" s="34"/>
    </row>
    <row r="408" spans="4:4" x14ac:dyDescent="0.25">
      <c r="D408" s="34"/>
    </row>
    <row r="409" spans="4:4" x14ac:dyDescent="0.25">
      <c r="D409" s="34"/>
    </row>
    <row r="410" spans="4:4" x14ac:dyDescent="0.25">
      <c r="D410" s="34"/>
    </row>
    <row r="411" spans="4:4" x14ac:dyDescent="0.25">
      <c r="D411" s="34"/>
    </row>
    <row r="412" spans="4:4" x14ac:dyDescent="0.25">
      <c r="D412" s="34"/>
    </row>
    <row r="413" spans="4:4" x14ac:dyDescent="0.25">
      <c r="D413" s="34"/>
    </row>
    <row r="414" spans="4:4" x14ac:dyDescent="0.25">
      <c r="D414" s="34"/>
    </row>
    <row r="415" spans="4:4" x14ac:dyDescent="0.25">
      <c r="D415" s="34"/>
    </row>
    <row r="416" spans="4:4" x14ac:dyDescent="0.25">
      <c r="D416" s="34"/>
    </row>
    <row r="417" spans="4:4" x14ac:dyDescent="0.25">
      <c r="D417" s="34"/>
    </row>
    <row r="418" spans="4:4" x14ac:dyDescent="0.25">
      <c r="D418" s="34"/>
    </row>
    <row r="419" spans="4:4" x14ac:dyDescent="0.25">
      <c r="D419" s="34"/>
    </row>
    <row r="420" spans="4:4" x14ac:dyDescent="0.25">
      <c r="D420" s="34"/>
    </row>
    <row r="421" spans="4:4" x14ac:dyDescent="0.25">
      <c r="D421" s="34"/>
    </row>
    <row r="422" spans="4:4" x14ac:dyDescent="0.25">
      <c r="D422" s="34"/>
    </row>
    <row r="423" spans="4:4" x14ac:dyDescent="0.25">
      <c r="D423" s="34"/>
    </row>
    <row r="424" spans="4:4" x14ac:dyDescent="0.25">
      <c r="D424" s="34"/>
    </row>
    <row r="425" spans="4:4" x14ac:dyDescent="0.25">
      <c r="D425" s="34"/>
    </row>
    <row r="426" spans="4:4" x14ac:dyDescent="0.25">
      <c r="D426" s="34"/>
    </row>
    <row r="427" spans="4:4" x14ac:dyDescent="0.25">
      <c r="D427" s="34"/>
    </row>
    <row r="428" spans="4:4" x14ac:dyDescent="0.25">
      <c r="D428" s="34"/>
    </row>
    <row r="429" spans="4:4" x14ac:dyDescent="0.25">
      <c r="D429" s="34"/>
    </row>
    <row r="430" spans="4:4" x14ac:dyDescent="0.25">
      <c r="D430" s="34"/>
    </row>
  </sheetData>
  <sheetProtection algorithmName="SHA-512" hashValue="fxijQNyBHm/2tlpH7J2AS6tcPZ60//Qv5Q5G8C53I/tkWIvBnWNE39lIqqMp6doIUyUd3ibq/UWdJvNvTTJvkA==" saltValue="Qlg+BOAphInwwtnyCRSwhw==" spinCount="100000" sheet="1" objects="1" scenarios="1" selectLockedCells="1" selectUnlockedCells="1"/>
  <phoneticPr fontId="1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Effectifs école</vt:lpstr>
      <vt:lpstr>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 UNSA 12</dc:creator>
  <cp:lastModifiedBy>12@se-unsa.org</cp:lastModifiedBy>
  <cp:lastPrinted>2021-09-20T08:20:51Z</cp:lastPrinted>
  <dcterms:created xsi:type="dcterms:W3CDTF">2021-09-13T12:07:39Z</dcterms:created>
  <dcterms:modified xsi:type="dcterms:W3CDTF">2026-01-09T12:16:56Z</dcterms:modified>
</cp:coreProperties>
</file>