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lillefr-my.sharepoint.com/personal/fabien_duhamel_ac-lille_fr/Documents/Bureau/SE62/Direction/"/>
    </mc:Choice>
  </mc:AlternateContent>
  <xr:revisionPtr revIDLastSave="0" documentId="8_{E68BC216-A9E5-4FE4-B226-E605F89CF2B3}" xr6:coauthVersionLast="47" xr6:coauthVersionMax="47" xr10:uidLastSave="{00000000-0000-0000-0000-000000000000}"/>
  <bookViews>
    <workbookView xWindow="-108" yWindow="-108" windowWidth="23256" windowHeight="13896" xr2:uid="{BCE555F9-6673-4AF3-9414-36B2D9C03688}"/>
  </bookViews>
  <sheets>
    <sheet name="ORGANISATEUR SE UNSA 26-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9" i="1" l="1"/>
  <c r="M27" i="1"/>
  <c r="M26" i="1"/>
  <c r="M28" i="1" s="1"/>
  <c r="C19" i="1"/>
  <c r="C20" i="1" s="1"/>
  <c r="C21" i="1" s="1"/>
  <c r="C22" i="1" s="1"/>
  <c r="C23" i="1" s="1"/>
  <c r="C24" i="1" s="1"/>
  <c r="E25" i="1"/>
  <c r="C45" i="1"/>
  <c r="C46" i="1" s="1"/>
  <c r="C47" i="1" s="1"/>
  <c r="C48" i="1" s="1"/>
  <c r="C49" i="1" s="1"/>
  <c r="C50" i="1" s="1"/>
  <c r="C51" i="1" s="1"/>
  <c r="C52" i="1" s="1"/>
  <c r="C53" i="1" s="1"/>
  <c r="C37" i="1"/>
  <c r="C38" i="1" s="1"/>
  <c r="C39" i="1" s="1"/>
  <c r="C40" i="1" s="1"/>
  <c r="C41" i="1" s="1"/>
  <c r="C28" i="1"/>
  <c r="C29" i="1" s="1"/>
  <c r="C30" i="1" s="1"/>
  <c r="C31" i="1" s="1"/>
  <c r="C32" i="1" s="1"/>
  <c r="C33" i="1" s="1"/>
  <c r="E54" i="1"/>
  <c r="E42" i="1"/>
  <c r="E34" i="1"/>
  <c r="E16" i="1"/>
  <c r="J54" i="1"/>
  <c r="J42" i="1"/>
  <c r="J34" i="1"/>
  <c r="J25" i="1"/>
  <c r="J16" i="1"/>
  <c r="G54" i="1"/>
  <c r="G42" i="1"/>
  <c r="G34" i="1"/>
  <c r="G25" i="1"/>
  <c r="G16" i="1"/>
  <c r="C10" i="1"/>
  <c r="C11" i="1" s="1"/>
  <c r="C12" i="1" s="1"/>
  <c r="C13" i="1" s="1"/>
  <c r="C14" i="1" s="1"/>
  <c r="C15" i="1" s="1"/>
  <c r="F16" i="1"/>
  <c r="H16" i="1"/>
  <c r="I16" i="1"/>
  <c r="F25" i="1"/>
  <c r="H25" i="1"/>
  <c r="H34" i="1"/>
  <c r="H54" i="1"/>
  <c r="I25" i="1"/>
  <c r="F34" i="1"/>
  <c r="I34" i="1"/>
  <c r="F42" i="1"/>
  <c r="H42" i="1"/>
  <c r="I42" i="1"/>
  <c r="F54" i="1"/>
  <c r="I54" i="1"/>
  <c r="H55" i="1" l="1"/>
  <c r="F55" i="1"/>
  <c r="M15" i="1" s="1"/>
  <c r="J55" i="1"/>
  <c r="I55" i="1"/>
  <c r="I56" i="1" s="1"/>
  <c r="G55" i="1"/>
  <c r="E55" i="1"/>
  <c r="J56" i="1" l="1"/>
  <c r="M35" i="1" s="1"/>
  <c r="M32" i="1"/>
  <c r="M34" i="1" s="1"/>
  <c r="M33" i="1"/>
  <c r="H56" i="1"/>
  <c r="M23" i="1" s="1"/>
  <c r="M20" i="1"/>
  <c r="M22" i="1" s="1"/>
  <c r="M21" i="1"/>
  <c r="F56" i="1"/>
  <c r="M17" i="1" s="1"/>
  <c r="M14" i="1"/>
  <c r="M16" i="1" s="1"/>
  <c r="M9" i="1"/>
  <c r="M8" i="1"/>
  <c r="M10" i="1" s="1"/>
  <c r="E56" i="1"/>
  <c r="M11" i="1" s="1"/>
</calcChain>
</file>

<file path=xl/sharedStrings.xml><?xml version="1.0" encoding="utf-8"?>
<sst xmlns="http://schemas.openxmlformats.org/spreadsheetml/2006/main" count="105" uniqueCount="74">
  <si>
    <t>les 6 heures de Conseil d'Ecole</t>
  </si>
  <si>
    <t>Dates</t>
  </si>
  <si>
    <t>sous-total P1</t>
  </si>
  <si>
    <t>sous-total P2</t>
  </si>
  <si>
    <t>sous-total P3</t>
  </si>
  <si>
    <t>sous-total P4</t>
  </si>
  <si>
    <t>sous-total P5</t>
  </si>
  <si>
    <t>Périodes</t>
  </si>
  <si>
    <t>Semaines</t>
  </si>
  <si>
    <t>les 36 heures</t>
  </si>
  <si>
    <t>les 48 heures</t>
  </si>
  <si>
    <t>APC</t>
  </si>
  <si>
    <t>24h org. APC, id. des besoins…</t>
  </si>
  <si>
    <t>24h conseils, trav. en éq. péda., réunions parents…</t>
  </si>
  <si>
    <t>les 18 heures d'animation péda. et de formation (IEN) ou les RIS</t>
  </si>
  <si>
    <t>2 x 1/2 journées (réflexion &amp; formation) &amp; lundi de Pentecôte</t>
  </si>
  <si>
    <t>SE-Unsa 62   1, place de Marseille   62000 ARRAS   62@se-unsa.org</t>
  </si>
  <si>
    <t>01/09 - 04/09</t>
  </si>
  <si>
    <t>07/09 - 11/09</t>
  </si>
  <si>
    <t>14/09 - 18/09</t>
  </si>
  <si>
    <t>21/09 - 25/09</t>
  </si>
  <si>
    <t>28/09 - 02/10</t>
  </si>
  <si>
    <t>05/10 -09/10</t>
  </si>
  <si>
    <t>12/10 - 16/10</t>
  </si>
  <si>
    <t>02/11 - 06/11</t>
  </si>
  <si>
    <t>09/11 - 13/11</t>
  </si>
  <si>
    <t>Armistice Me11</t>
  </si>
  <si>
    <t>16/11 - 20/11</t>
  </si>
  <si>
    <t>23/11 - 27/11</t>
  </si>
  <si>
    <t>30/11 - 04/12</t>
  </si>
  <si>
    <t>07/12 - 11/12</t>
  </si>
  <si>
    <t>14/12 - 18/12</t>
  </si>
  <si>
    <t>04/01 - 08/01</t>
  </si>
  <si>
    <t>11/01 - 15/01</t>
  </si>
  <si>
    <t>18/01 - 22/01</t>
  </si>
  <si>
    <t>25/01 - 29/01</t>
  </si>
  <si>
    <t>01/02 - 05/02</t>
  </si>
  <si>
    <t>08/02 - 12/02</t>
  </si>
  <si>
    <t>15/02 - 19/02</t>
  </si>
  <si>
    <t>08/03 - 12/03</t>
  </si>
  <si>
    <t>15/03 - 19/03</t>
  </si>
  <si>
    <t>22/03 - 26/03</t>
  </si>
  <si>
    <t>30/03 - 02/04</t>
  </si>
  <si>
    <t>05/04 - 09/04</t>
  </si>
  <si>
    <t>12/04 - 16/04</t>
  </si>
  <si>
    <t>Pâques L29</t>
  </si>
  <si>
    <t>03/05 - 04/05</t>
  </si>
  <si>
    <t>Fête du T. S1</t>
  </si>
  <si>
    <t>Victoire 45 S8</t>
  </si>
  <si>
    <t>10/05 - 14/05</t>
  </si>
  <si>
    <t>18/05 -21/05</t>
  </si>
  <si>
    <t>Pentecôte L17</t>
  </si>
  <si>
    <t>18/05 - 21/05</t>
  </si>
  <si>
    <t>24/05 - 28/05</t>
  </si>
  <si>
    <t>31/05 - 04/06</t>
  </si>
  <si>
    <t>07/06 - 11/06</t>
  </si>
  <si>
    <t>14/06 - 18/06</t>
  </si>
  <si>
    <t>21/06 - 25/06</t>
  </si>
  <si>
    <t>28/06 - 02/07</t>
  </si>
  <si>
    <t>Mon suivi des 108 heures</t>
  </si>
  <si>
    <t>Année scolaire 2026-2027</t>
  </si>
  <si>
    <t>Un outil du SE-Unsa</t>
  </si>
  <si>
    <t>TOTAUX</t>
  </si>
  <si>
    <t>Saisissez vos heures dans les cellules bleu clair : les sous-totaux et indicateurs se calculent automatiquement.</t>
  </si>
  <si>
    <t>Indicateur : OK lorsque le volume prévu est atteint ; « À compléter » s’il reste des heures ; « Dépassement » si le volume est dépassé.</t>
  </si>
  <si>
    <t>réalisé</t>
  </si>
  <si>
    <t>reste</t>
  </si>
  <si>
    <t>h</t>
  </si>
  <si>
    <t>progression</t>
  </si>
  <si>
    <t>Etat</t>
  </si>
  <si>
    <t>réunions</t>
  </si>
  <si>
    <t>conseil d'école</t>
  </si>
  <si>
    <t>formation</t>
  </si>
  <si>
    <t>réflexion et pentecôte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</si>
</sst>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b/>
      <sz val="10"/>
      <color theme="0"/>
      <name val="Arial"/>
      <family val="2"/>
    </font>
    <font>
      <b/>
      <i/>
      <sz val="12"/>
      <color theme="0"/>
      <name val="Arial"/>
      <family val="2"/>
    </font>
    <font>
      <b/>
      <sz val="8.5"/>
      <name val="Calibri"/>
      <family val="2"/>
      <scheme val="minor"/>
    </font>
    <font>
      <b/>
      <sz val="10"/>
      <name val="Calibri"/>
      <family val="2"/>
      <scheme val="minor"/>
    </font>
    <font>
      <b/>
      <i/>
      <sz val="8"/>
      <color rgb="FF00B0F0"/>
      <name val="Arial"/>
      <family val="2"/>
    </font>
    <font>
      <b/>
      <sz val="9"/>
      <color rgb="FF00B0F0"/>
      <name val="Calibri"/>
      <family val="2"/>
      <scheme val="minor"/>
    </font>
    <font>
      <sz val="9"/>
      <color rgb="FF00B0F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8"/>
      <name val="Arial"/>
      <family val="2"/>
    </font>
    <font>
      <i/>
      <sz val="8"/>
      <name val="Calibri"/>
      <family val="2"/>
      <scheme val="minor"/>
    </font>
    <font>
      <b/>
      <sz val="9"/>
      <color theme="2" tint="-0.749992370372631"/>
      <name val="Arial"/>
      <family val="2"/>
    </font>
    <font>
      <b/>
      <sz val="8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2" borderId="0" xfId="0" applyFont="1" applyFill="1" applyAlignment="1">
      <alignment horizontal="center" vertical="center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14" fontId="2" fillId="2" borderId="1" xfId="0" applyNumberFormat="1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shrinkToFit="1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 shrinkToFit="1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 shrinkToFit="1"/>
      <protection locked="0"/>
    </xf>
    <xf numFmtId="0" fontId="8" fillId="4" borderId="7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8" fillId="4" borderId="9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2" fillId="5" borderId="19" xfId="0" applyFont="1" applyFill="1" applyBorder="1" applyAlignment="1">
      <alignment horizontal="center" vertical="center" shrinkToFit="1"/>
    </xf>
    <xf numFmtId="0" fontId="12" fillId="5" borderId="2" xfId="0" applyFont="1" applyFill="1" applyBorder="1" applyAlignment="1">
      <alignment horizontal="center" vertical="center" wrapText="1" shrinkToFit="1"/>
    </xf>
    <xf numFmtId="0" fontId="12" fillId="5" borderId="3" xfId="0" applyFont="1" applyFill="1" applyBorder="1" applyAlignment="1">
      <alignment horizontal="center" vertical="center" wrapText="1" shrinkToFit="1"/>
    </xf>
    <xf numFmtId="0" fontId="12" fillId="5" borderId="1" xfId="0" applyFont="1" applyFill="1" applyBorder="1" applyAlignment="1">
      <alignment horizontal="center" vertical="center" wrapText="1" shrinkToFit="1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11" fillId="6" borderId="14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6" borderId="21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center" vertical="center"/>
    </xf>
    <xf numFmtId="0" fontId="22" fillId="7" borderId="5" xfId="0" applyFont="1" applyFill="1" applyBorder="1" applyAlignment="1" applyProtection="1">
      <alignment horizontal="center" vertical="center" wrapText="1" shrinkToFit="1"/>
    </xf>
    <xf numFmtId="0" fontId="22" fillId="7" borderId="8" xfId="0" applyFont="1" applyFill="1" applyBorder="1" applyAlignment="1" applyProtection="1">
      <alignment horizontal="center" vertical="center" wrapText="1" shrinkToFit="1"/>
    </xf>
    <xf numFmtId="9" fontId="2" fillId="2" borderId="0" xfId="1" applyFont="1" applyFill="1" applyAlignment="1">
      <alignment horizontal="center" vertical="center"/>
    </xf>
    <xf numFmtId="0" fontId="10" fillId="8" borderId="46" xfId="0" applyFont="1" applyFill="1" applyBorder="1" applyAlignment="1">
      <alignment vertical="center"/>
    </xf>
    <xf numFmtId="0" fontId="10" fillId="8" borderId="47" xfId="0" applyFont="1" applyFill="1" applyBorder="1" applyAlignment="1">
      <alignment vertical="center"/>
    </xf>
    <xf numFmtId="0" fontId="10" fillId="8" borderId="48" xfId="0" applyFont="1" applyFill="1" applyBorder="1" applyAlignment="1">
      <alignment horizontal="left" vertical="center"/>
    </xf>
    <xf numFmtId="0" fontId="20" fillId="2" borderId="45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right" vertical="center"/>
    </xf>
    <xf numFmtId="0" fontId="20" fillId="2" borderId="49" xfId="0" applyFont="1" applyFill="1" applyBorder="1" applyAlignment="1">
      <alignment horizontal="left" vertical="center"/>
    </xf>
    <xf numFmtId="0" fontId="20" fillId="2" borderId="50" xfId="0" applyFont="1" applyFill="1" applyBorder="1" applyAlignment="1">
      <alignment horizontal="left" vertical="center"/>
    </xf>
    <xf numFmtId="0" fontId="23" fillId="8" borderId="46" xfId="0" applyFont="1" applyFill="1" applyBorder="1" applyAlignment="1">
      <alignment vertical="center"/>
    </xf>
    <xf numFmtId="9" fontId="7" fillId="2" borderId="0" xfId="1" applyFont="1" applyFill="1" applyBorder="1" applyAlignment="1">
      <alignment horizontal="center" vertical="center"/>
    </xf>
    <xf numFmtId="9" fontId="7" fillId="2" borderId="49" xfId="1" applyFont="1" applyFill="1" applyBorder="1" applyAlignment="1">
      <alignment horizontal="center" vertical="center"/>
    </xf>
    <xf numFmtId="0" fontId="20" fillId="2" borderId="37" xfId="0" applyFont="1" applyFill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center" vertical="center" wrapText="1" shrinkToFit="1"/>
    </xf>
    <xf numFmtId="0" fontId="12" fillId="5" borderId="16" xfId="0" applyFont="1" applyFill="1" applyBorder="1" applyAlignment="1">
      <alignment horizontal="center" vertical="center" wrapText="1" shrinkToFit="1"/>
    </xf>
    <xf numFmtId="0" fontId="14" fillId="2" borderId="26" xfId="0" applyFont="1" applyFill="1" applyBorder="1" applyAlignment="1">
      <alignment horizontal="left" vertical="center" shrinkToFit="1"/>
    </xf>
    <xf numFmtId="0" fontId="14" fillId="2" borderId="17" xfId="0" applyFont="1" applyFill="1" applyBorder="1" applyAlignment="1">
      <alignment horizontal="left" vertical="center" shrinkToFit="1"/>
    </xf>
    <xf numFmtId="0" fontId="14" fillId="2" borderId="4" xfId="0" applyFont="1" applyFill="1" applyBorder="1" applyAlignment="1">
      <alignment horizontal="left" vertical="center" shrinkToFit="1"/>
    </xf>
    <xf numFmtId="0" fontId="21" fillId="2" borderId="27" xfId="0" applyFont="1" applyFill="1" applyBorder="1" applyAlignment="1" applyProtection="1">
      <alignment horizontal="left" vertical="center" shrinkToFit="1"/>
    </xf>
    <xf numFmtId="0" fontId="21" fillId="2" borderId="20" xfId="0" applyFont="1" applyFill="1" applyBorder="1" applyAlignment="1" applyProtection="1">
      <alignment horizontal="left" vertical="center" shrinkToFit="1"/>
    </xf>
    <xf numFmtId="0" fontId="21" fillId="2" borderId="20" xfId="0" applyFont="1" applyFill="1" applyBorder="1" applyAlignment="1">
      <alignment horizontal="left" vertical="center" shrinkToFit="1"/>
    </xf>
    <xf numFmtId="0" fontId="21" fillId="2" borderId="28" xfId="0" applyFont="1" applyFill="1" applyBorder="1" applyAlignment="1">
      <alignment horizontal="left" vertical="center"/>
    </xf>
    <xf numFmtId="0" fontId="15" fillId="2" borderId="29" xfId="0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/>
    </xf>
    <xf numFmtId="0" fontId="16" fillId="2" borderId="31" xfId="0" applyFont="1" applyFill="1" applyBorder="1" applyAlignment="1">
      <alignment horizontal="center" vertical="center"/>
    </xf>
    <xf numFmtId="0" fontId="12" fillId="5" borderId="32" xfId="0" applyFont="1" applyFill="1" applyBorder="1" applyAlignment="1">
      <alignment horizontal="center" vertical="center" wrapText="1" shrinkToFit="1"/>
    </xf>
    <xf numFmtId="0" fontId="12" fillId="5" borderId="4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22" fillId="7" borderId="3" xfId="0" applyFont="1" applyFill="1" applyBorder="1" applyAlignment="1" applyProtection="1">
      <alignment horizontal="center" vertical="center" wrapText="1" shrinkToFit="1"/>
    </xf>
    <xf numFmtId="0" fontId="22" fillId="7" borderId="17" xfId="0" applyFont="1" applyFill="1" applyBorder="1" applyAlignment="1" applyProtection="1">
      <alignment horizontal="center" vertical="center" wrapText="1" shrinkToFit="1"/>
    </xf>
    <xf numFmtId="0" fontId="12" fillId="5" borderId="33" xfId="0" applyFont="1" applyFill="1" applyBorder="1" applyAlignment="1">
      <alignment horizontal="center" vertical="center" wrapText="1" shrinkToFit="1"/>
    </xf>
    <xf numFmtId="0" fontId="12" fillId="5" borderId="5" xfId="0" applyFont="1" applyFill="1" applyBorder="1" applyAlignment="1">
      <alignment horizontal="center" vertical="center" wrapText="1" shrinkToFit="1"/>
    </xf>
    <xf numFmtId="0" fontId="12" fillId="5" borderId="34" xfId="0" applyFont="1" applyFill="1" applyBorder="1" applyAlignment="1">
      <alignment horizontal="center" vertical="center" wrapText="1" shrinkToFit="1"/>
    </xf>
    <xf numFmtId="0" fontId="12" fillId="5" borderId="35" xfId="0" applyFont="1" applyFill="1" applyBorder="1" applyAlignment="1">
      <alignment horizontal="center" vertical="center" wrapText="1" shrinkToFit="1"/>
    </xf>
    <xf numFmtId="0" fontId="12" fillId="5" borderId="38" xfId="0" applyFont="1" applyFill="1" applyBorder="1" applyAlignment="1">
      <alignment horizontal="center" vertical="center" textRotation="255" wrapText="1"/>
    </xf>
    <xf numFmtId="0" fontId="12" fillId="5" borderId="18" xfId="0" applyFont="1" applyFill="1" applyBorder="1" applyAlignment="1">
      <alignment horizontal="center" vertical="center" textRotation="255" wrapText="1"/>
    </xf>
    <xf numFmtId="0" fontId="12" fillId="5" borderId="39" xfId="0" applyFont="1" applyFill="1" applyBorder="1" applyAlignment="1">
      <alignment horizontal="center" vertical="center" textRotation="255" wrapText="1" shrinkToFit="1"/>
    </xf>
    <xf numFmtId="0" fontId="12" fillId="5" borderId="1" xfId="0" applyFont="1" applyFill="1" applyBorder="1" applyAlignment="1">
      <alignment horizontal="center" vertical="center" textRotation="255" wrapText="1" shrinkToFit="1"/>
    </xf>
    <xf numFmtId="0" fontId="12" fillId="5" borderId="40" xfId="0" applyFont="1" applyFill="1" applyBorder="1" applyAlignment="1">
      <alignment horizontal="center" vertical="center" shrinkToFit="1"/>
    </xf>
    <xf numFmtId="0" fontId="12" fillId="5" borderId="24" xfId="0" applyFont="1" applyFill="1" applyBorder="1" applyAlignment="1">
      <alignment horizontal="center" vertical="center" shrinkToFit="1"/>
    </xf>
    <xf numFmtId="0" fontId="11" fillId="6" borderId="41" xfId="0" applyFont="1" applyFill="1" applyBorder="1" applyAlignment="1">
      <alignment horizontal="center" vertical="center" shrinkToFit="1"/>
    </xf>
    <xf numFmtId="0" fontId="11" fillId="6" borderId="42" xfId="0" applyFont="1" applyFill="1" applyBorder="1" applyAlignment="1">
      <alignment horizontal="center" vertical="center" shrinkToFit="1"/>
    </xf>
    <xf numFmtId="0" fontId="11" fillId="6" borderId="43" xfId="0" applyFont="1" applyFill="1" applyBorder="1" applyAlignment="1">
      <alignment horizontal="center" vertical="center" shrinkToFit="1"/>
    </xf>
    <xf numFmtId="0" fontId="11" fillId="6" borderId="36" xfId="0" applyFont="1" applyFill="1" applyBorder="1" applyAlignment="1">
      <alignment horizontal="center" vertical="center" shrinkToFit="1"/>
    </xf>
    <xf numFmtId="0" fontId="11" fillId="6" borderId="37" xfId="0" applyFont="1" applyFill="1" applyBorder="1" applyAlignment="1">
      <alignment horizontal="center" vertical="center" shrinkToFit="1"/>
    </xf>
    <xf numFmtId="0" fontId="11" fillId="6" borderId="44" xfId="0" applyFont="1" applyFill="1" applyBorder="1" applyAlignment="1">
      <alignment horizontal="center" vertical="center" shrinkToFit="1"/>
    </xf>
  </cellXfs>
  <cellStyles count="2">
    <cellStyle name="Normal" xfId="0" builtinId="0"/>
    <cellStyle name="Pourcentage" xfId="1" builtinId="5"/>
  </cellStyles>
  <dxfs count="17">
    <dxf>
      <font>
        <b/>
        <i val="0"/>
        <color rgb="FF00B050"/>
      </font>
      <fill>
        <patternFill>
          <bgColor theme="6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rgb="FF00B050"/>
      </font>
      <fill>
        <patternFill>
          <bgColor theme="6" tint="0.79998168889431442"/>
        </patternFill>
      </fill>
    </dxf>
    <dxf>
      <font>
        <b/>
        <i val="0"/>
        <color rgb="FF00B050"/>
      </font>
      <fill>
        <patternFill>
          <bgColor theme="6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rgb="FF00B050"/>
      </font>
      <fill>
        <patternFill>
          <bgColor theme="6" tint="0.79998168889431442"/>
        </patternFill>
      </fill>
    </dxf>
    <dxf>
      <font>
        <b/>
        <i val="0"/>
        <color rgb="FF00B050"/>
      </font>
      <fill>
        <patternFill>
          <bgColor theme="6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rgb="FF00B050"/>
      </font>
      <fill>
        <patternFill>
          <bgColor theme="6" tint="0.79998168889431442"/>
        </patternFill>
      </fill>
    </dxf>
    <dxf>
      <font>
        <b/>
        <i val="0"/>
        <color rgb="FF00B050"/>
      </font>
      <fill>
        <patternFill>
          <bgColor theme="6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rgb="FF00B050"/>
      </font>
      <fill>
        <patternFill>
          <bgColor theme="6" tint="0.79998168889431442"/>
        </patternFill>
      </fill>
    </dxf>
    <dxf>
      <font>
        <b/>
        <i val="0"/>
        <color rgb="FF00B050"/>
      </font>
      <fill>
        <patternFill>
          <bgColor theme="6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rgb="FF00B050"/>
      </font>
      <fill>
        <patternFill>
          <bgColor theme="6" tint="0.79998168889431442"/>
        </patternFill>
      </fill>
    </dxf>
    <dxf>
      <font>
        <b/>
        <i val="0"/>
        <color rgb="FF00B050"/>
      </font>
      <fill>
        <patternFill>
          <bgColor theme="6" tint="0.79998168889431442"/>
        </patternFill>
      </fill>
    </dxf>
    <dxf>
      <font>
        <b/>
        <i val="0"/>
        <color rgb="FF00B050"/>
      </font>
      <fill>
        <patternFill>
          <bgColor theme="6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332510</xdr:colOff>
      <xdr:row>0</xdr:row>
      <xdr:rowOff>6927</xdr:rowOff>
    </xdr:from>
    <xdr:to>
      <xdr:col>9</xdr:col>
      <xdr:colOff>554183</xdr:colOff>
      <xdr:row>3</xdr:row>
      <xdr:rowOff>96520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0067B0E-B7C4-EA54-6465-54342BCF0B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56" t="26263" r="20695" b="15404"/>
        <a:stretch/>
      </xdr:blipFill>
      <xdr:spPr>
        <a:xfrm>
          <a:off x="5825837" y="6927"/>
          <a:ext cx="858982" cy="629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E45B2-C3F9-4FE4-9571-D6736EE3EE69}">
  <dimension ref="A1:Z674"/>
  <sheetViews>
    <sheetView tabSelected="1" zoomScale="110" zoomScaleNormal="110" workbookViewId="0">
      <selection activeCell="D9" sqref="D9"/>
    </sheetView>
  </sheetViews>
  <sheetFormatPr baseColWidth="10" defaultColWidth="11.44140625" defaultRowHeight="13.2" x14ac:dyDescent="0.25"/>
  <cols>
    <col min="1" max="1" width="11.44140625" style="1"/>
    <col min="2" max="2" width="8.33203125" style="1" customWidth="1"/>
    <col min="3" max="3" width="7.6640625" style="1" customWidth="1"/>
    <col min="4" max="4" width="15.44140625" style="2" customWidth="1"/>
    <col min="5" max="10" width="9.33203125" style="1" customWidth="1"/>
    <col min="11" max="11" width="5.21875" style="1" customWidth="1"/>
    <col min="12" max="12" width="13.77734375" style="1" customWidth="1"/>
    <col min="13" max="14" width="4.44140625" style="1" customWidth="1"/>
    <col min="15" max="16384" width="11.44140625" style="1"/>
  </cols>
  <sheetData>
    <row r="1" spans="1:26" s="3" customFormat="1" ht="14.4" x14ac:dyDescent="0.25">
      <c r="B1" s="45" t="s">
        <v>59</v>
      </c>
      <c r="C1" s="43"/>
      <c r="D1" s="12"/>
    </row>
    <row r="2" spans="1:26" s="3" customFormat="1" ht="14.4" x14ac:dyDescent="0.25">
      <c r="B2" s="46" t="s">
        <v>60</v>
      </c>
      <c r="C2" s="44"/>
      <c r="D2" s="10"/>
    </row>
    <row r="3" spans="1:26" s="3" customFormat="1" ht="14.4" x14ac:dyDescent="0.25">
      <c r="B3" s="47" t="s">
        <v>61</v>
      </c>
      <c r="C3" s="44"/>
      <c r="D3" s="10"/>
    </row>
    <row r="4" spans="1:26" ht="13.8" thickBot="1" x14ac:dyDescent="0.3">
      <c r="B4" s="3"/>
      <c r="C4" s="3"/>
      <c r="D4" s="10"/>
      <c r="E4" s="3"/>
      <c r="F4" s="3"/>
      <c r="G4" s="3"/>
      <c r="H4" s="3"/>
      <c r="I4" s="3"/>
      <c r="J4" s="3"/>
    </row>
    <row r="5" spans="1:26" ht="14.25" customHeight="1" x14ac:dyDescent="0.25">
      <c r="A5" s="3"/>
      <c r="B5" s="91" t="s">
        <v>7</v>
      </c>
      <c r="C5" s="93" t="s">
        <v>8</v>
      </c>
      <c r="D5" s="95" t="s">
        <v>1</v>
      </c>
      <c r="E5" s="39" t="s">
        <v>9</v>
      </c>
      <c r="F5" s="89" t="s">
        <v>10</v>
      </c>
      <c r="G5" s="90"/>
      <c r="H5" s="87" t="s">
        <v>0</v>
      </c>
      <c r="I5" s="80" t="s">
        <v>14</v>
      </c>
      <c r="J5" s="68" t="s">
        <v>15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79.2" customHeight="1" x14ac:dyDescent="0.25">
      <c r="A6" s="3"/>
      <c r="B6" s="92"/>
      <c r="C6" s="94"/>
      <c r="D6" s="96"/>
      <c r="E6" s="40" t="s">
        <v>11</v>
      </c>
      <c r="F6" s="41" t="s">
        <v>12</v>
      </c>
      <c r="G6" s="42" t="s">
        <v>13</v>
      </c>
      <c r="H6" s="88"/>
      <c r="I6" s="81"/>
      <c r="J6" s="69"/>
      <c r="K6" s="1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9" customHeight="1" x14ac:dyDescent="0.25">
      <c r="A7" s="3"/>
      <c r="B7" s="70" t="s">
        <v>63</v>
      </c>
      <c r="C7" s="71"/>
      <c r="D7" s="71"/>
      <c r="E7" s="71"/>
      <c r="F7" s="71"/>
      <c r="G7" s="71"/>
      <c r="H7" s="71"/>
      <c r="I7" s="71"/>
      <c r="J7" s="72"/>
      <c r="K7" s="3"/>
      <c r="L7" s="56" t="s">
        <v>11</v>
      </c>
      <c r="M7" s="57">
        <v>36</v>
      </c>
      <c r="N7" s="58" t="s">
        <v>67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" customHeight="1" x14ac:dyDescent="0.25">
      <c r="A8" s="3"/>
      <c r="B8" s="4">
        <v>1</v>
      </c>
      <c r="C8" s="5"/>
      <c r="D8" s="6"/>
      <c r="E8" s="13"/>
      <c r="F8" s="14"/>
      <c r="G8" s="15"/>
      <c r="H8" s="16"/>
      <c r="I8" s="21"/>
      <c r="J8" s="22"/>
      <c r="K8" s="3"/>
      <c r="L8" s="59" t="s">
        <v>65</v>
      </c>
      <c r="M8" s="60">
        <f>E55</f>
        <v>0</v>
      </c>
      <c r="N8" s="61" t="s">
        <v>67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0.8" customHeight="1" x14ac:dyDescent="0.25">
      <c r="A9" s="3"/>
      <c r="B9" s="7"/>
      <c r="C9" s="5">
        <v>1</v>
      </c>
      <c r="D9" s="8" t="s">
        <v>17</v>
      </c>
      <c r="E9" s="17"/>
      <c r="F9" s="18"/>
      <c r="G9" s="19"/>
      <c r="H9" s="20"/>
      <c r="I9" s="21"/>
      <c r="J9" s="23"/>
      <c r="K9" s="3"/>
      <c r="L9" s="59" t="s">
        <v>66</v>
      </c>
      <c r="M9" s="60">
        <f>MAX(36-E55,0)</f>
        <v>36</v>
      </c>
      <c r="N9" s="61" t="s">
        <v>67</v>
      </c>
      <c r="P9" s="55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" customHeight="1" x14ac:dyDescent="0.25">
      <c r="A10" s="3"/>
      <c r="B10" s="7"/>
      <c r="C10" s="5">
        <f t="shared" ref="C10:C15" si="0">1+C9</f>
        <v>2</v>
      </c>
      <c r="D10" s="8" t="s">
        <v>18</v>
      </c>
      <c r="E10" s="17"/>
      <c r="F10" s="18"/>
      <c r="G10" s="19"/>
      <c r="H10" s="20"/>
      <c r="I10" s="21"/>
      <c r="J10" s="23"/>
      <c r="K10" s="3"/>
      <c r="L10" s="59" t="s">
        <v>68</v>
      </c>
      <c r="M10" s="64">
        <f>IF(M7=0,0,MIN(M8/M7,1))</f>
        <v>0</v>
      </c>
      <c r="N10" s="65"/>
      <c r="O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" customHeight="1" x14ac:dyDescent="0.25">
      <c r="A11" s="3"/>
      <c r="B11" s="7"/>
      <c r="C11" s="5">
        <f t="shared" si="0"/>
        <v>3</v>
      </c>
      <c r="D11" s="8" t="s">
        <v>19</v>
      </c>
      <c r="E11" s="17"/>
      <c r="F11" s="18"/>
      <c r="G11" s="19"/>
      <c r="H11" s="20"/>
      <c r="I11" s="21"/>
      <c r="J11" s="23"/>
      <c r="K11" s="3"/>
      <c r="L11" s="62" t="s">
        <v>69</v>
      </c>
      <c r="M11" s="66" t="str">
        <f>E56</f>
        <v>à compléter</v>
      </c>
      <c r="N11" s="67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" customHeight="1" x14ac:dyDescent="0.25">
      <c r="A12" s="3"/>
      <c r="B12" s="7"/>
      <c r="C12" s="5">
        <f t="shared" si="0"/>
        <v>4</v>
      </c>
      <c r="D12" s="8" t="s">
        <v>20</v>
      </c>
      <c r="E12" s="17"/>
      <c r="F12" s="18"/>
      <c r="G12" s="19"/>
      <c r="H12" s="20"/>
      <c r="I12" s="24"/>
      <c r="J12" s="2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" customHeight="1" x14ac:dyDescent="0.25">
      <c r="A13" s="3"/>
      <c r="B13" s="7"/>
      <c r="C13" s="5">
        <f t="shared" si="0"/>
        <v>5</v>
      </c>
      <c r="D13" s="8" t="s">
        <v>21</v>
      </c>
      <c r="E13" s="17"/>
      <c r="F13" s="18"/>
      <c r="G13" s="19"/>
      <c r="H13" s="20"/>
      <c r="I13" s="24"/>
      <c r="J13" s="23"/>
      <c r="K13" s="3"/>
      <c r="L13" s="56" t="s">
        <v>70</v>
      </c>
      <c r="M13" s="57">
        <v>48</v>
      </c>
      <c r="N13" s="58" t="s">
        <v>67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" customHeight="1" x14ac:dyDescent="0.25">
      <c r="A14" s="3"/>
      <c r="B14" s="7"/>
      <c r="C14" s="5">
        <f t="shared" si="0"/>
        <v>6</v>
      </c>
      <c r="D14" s="8" t="s">
        <v>22</v>
      </c>
      <c r="E14" s="17"/>
      <c r="F14" s="18"/>
      <c r="G14" s="19"/>
      <c r="H14" s="20"/>
      <c r="I14" s="24"/>
      <c r="J14" s="23"/>
      <c r="K14" s="3"/>
      <c r="L14" s="59" t="s">
        <v>65</v>
      </c>
      <c r="M14" s="60">
        <f>(F55+G55)</f>
        <v>0</v>
      </c>
      <c r="N14" s="61" t="s">
        <v>67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" customHeight="1" x14ac:dyDescent="0.25">
      <c r="A15" s="3"/>
      <c r="B15" s="7"/>
      <c r="C15" s="5">
        <f t="shared" si="0"/>
        <v>7</v>
      </c>
      <c r="D15" s="8" t="s">
        <v>23</v>
      </c>
      <c r="E15" s="17"/>
      <c r="F15" s="18"/>
      <c r="G15" s="19"/>
      <c r="H15" s="20"/>
      <c r="I15" s="24"/>
      <c r="J15" s="23"/>
      <c r="K15" s="3"/>
      <c r="L15" s="59" t="s">
        <v>66</v>
      </c>
      <c r="M15" s="60">
        <f>MAX(48-(F55+G55),0)</f>
        <v>48</v>
      </c>
      <c r="N15" s="61" t="s">
        <v>67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1" customHeight="1" x14ac:dyDescent="0.25">
      <c r="A16" s="3"/>
      <c r="B16" s="82" t="s">
        <v>2</v>
      </c>
      <c r="C16" s="83"/>
      <c r="D16" s="84"/>
      <c r="E16" s="25">
        <f t="shared" ref="E16:J16" si="1">SUM(E9:E15)</f>
        <v>0</v>
      </c>
      <c r="F16" s="26">
        <f t="shared" si="1"/>
        <v>0</v>
      </c>
      <c r="G16" s="27">
        <f t="shared" si="1"/>
        <v>0</v>
      </c>
      <c r="H16" s="28">
        <f t="shared" si="1"/>
        <v>0</v>
      </c>
      <c r="I16" s="29">
        <f t="shared" si="1"/>
        <v>0</v>
      </c>
      <c r="J16" s="29">
        <f t="shared" si="1"/>
        <v>0</v>
      </c>
      <c r="K16" s="3"/>
      <c r="L16" s="59" t="s">
        <v>68</v>
      </c>
      <c r="M16" s="64">
        <f>IF(M13=0,0,MIN(M14/M13,1))</f>
        <v>0</v>
      </c>
      <c r="N16" s="65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" customHeight="1" x14ac:dyDescent="0.25">
      <c r="A17" s="3"/>
      <c r="B17" s="4">
        <v>2</v>
      </c>
      <c r="C17" s="5"/>
      <c r="D17" s="8"/>
      <c r="E17" s="17"/>
      <c r="F17" s="30"/>
      <c r="G17" s="31"/>
      <c r="H17" s="20"/>
      <c r="I17" s="32"/>
      <c r="J17" s="23"/>
      <c r="K17" s="3"/>
      <c r="L17" s="62" t="s">
        <v>69</v>
      </c>
      <c r="M17" s="66" t="str">
        <f>F56</f>
        <v>à compléter</v>
      </c>
      <c r="N17" s="67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" customHeight="1" x14ac:dyDescent="0.25">
      <c r="A18" s="3"/>
      <c r="B18" s="7"/>
      <c r="C18" s="5">
        <v>8</v>
      </c>
      <c r="D18" s="8" t="s">
        <v>24</v>
      </c>
      <c r="E18" s="17"/>
      <c r="F18" s="30"/>
      <c r="G18" s="31"/>
      <c r="H18" s="20"/>
      <c r="I18" s="32"/>
      <c r="J18" s="2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" customHeight="1" x14ac:dyDescent="0.25">
      <c r="A19" s="3"/>
      <c r="B19" s="7" t="s">
        <v>26</v>
      </c>
      <c r="C19" s="5">
        <f t="shared" ref="C19:C24" si="2">C18+1</f>
        <v>9</v>
      </c>
      <c r="D19" s="8" t="s">
        <v>25</v>
      </c>
      <c r="E19" s="17"/>
      <c r="F19" s="30"/>
      <c r="G19" s="31"/>
      <c r="H19" s="20"/>
      <c r="I19" s="32"/>
      <c r="J19" s="23"/>
      <c r="K19" s="3"/>
      <c r="L19" s="56" t="s">
        <v>71</v>
      </c>
      <c r="M19" s="57">
        <v>6</v>
      </c>
      <c r="N19" s="58" t="s">
        <v>67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" customHeight="1" x14ac:dyDescent="0.25">
      <c r="A20" s="3"/>
      <c r="B20" s="7"/>
      <c r="C20" s="5">
        <f t="shared" si="2"/>
        <v>10</v>
      </c>
      <c r="D20" s="8" t="s">
        <v>27</v>
      </c>
      <c r="E20" s="17"/>
      <c r="F20" s="30"/>
      <c r="G20" s="31"/>
      <c r="H20" s="20"/>
      <c r="I20" s="32"/>
      <c r="J20" s="23"/>
      <c r="K20" s="3"/>
      <c r="L20" s="59" t="s">
        <v>65</v>
      </c>
      <c r="M20" s="60">
        <f>H55</f>
        <v>0</v>
      </c>
      <c r="N20" s="61" t="s">
        <v>67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" customHeight="1" x14ac:dyDescent="0.25">
      <c r="A21" s="3"/>
      <c r="B21" s="7"/>
      <c r="C21" s="5">
        <f t="shared" si="2"/>
        <v>11</v>
      </c>
      <c r="D21" s="9" t="s">
        <v>28</v>
      </c>
      <c r="E21" s="17"/>
      <c r="F21" s="30"/>
      <c r="G21" s="31"/>
      <c r="H21" s="20"/>
      <c r="I21" s="32"/>
      <c r="J21" s="23"/>
      <c r="K21" s="3"/>
      <c r="L21" s="59" t="s">
        <v>66</v>
      </c>
      <c r="M21" s="60">
        <f>MAX(6-(H55),0)</f>
        <v>6</v>
      </c>
      <c r="N21" s="61" t="s">
        <v>67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" customHeight="1" x14ac:dyDescent="0.25">
      <c r="A22" s="3"/>
      <c r="B22" s="7"/>
      <c r="C22" s="5">
        <f t="shared" si="2"/>
        <v>12</v>
      </c>
      <c r="D22" s="8" t="s">
        <v>29</v>
      </c>
      <c r="E22" s="17"/>
      <c r="F22" s="30"/>
      <c r="G22" s="31"/>
      <c r="H22" s="20"/>
      <c r="I22" s="32"/>
      <c r="J22" s="23"/>
      <c r="K22" s="3"/>
      <c r="L22" s="59" t="s">
        <v>68</v>
      </c>
      <c r="M22" s="64">
        <f>IF(M19=0,0,MIN(M20/M19,1))</f>
        <v>0</v>
      </c>
      <c r="N22" s="65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" customHeight="1" x14ac:dyDescent="0.25">
      <c r="A23" s="3"/>
      <c r="B23" s="7"/>
      <c r="C23" s="5">
        <f t="shared" si="2"/>
        <v>13</v>
      </c>
      <c r="D23" s="8" t="s">
        <v>30</v>
      </c>
      <c r="E23" s="17"/>
      <c r="F23" s="30"/>
      <c r="G23" s="31"/>
      <c r="H23" s="20"/>
      <c r="I23" s="32"/>
      <c r="J23" s="23"/>
      <c r="K23" s="3"/>
      <c r="L23" s="62" t="s">
        <v>69</v>
      </c>
      <c r="M23" s="66" t="str">
        <f>H56</f>
        <v>à compléter</v>
      </c>
      <c r="N23" s="67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" customHeight="1" x14ac:dyDescent="0.25">
      <c r="A24" s="3"/>
      <c r="B24" s="7"/>
      <c r="C24" s="5">
        <f t="shared" si="2"/>
        <v>14</v>
      </c>
      <c r="D24" s="8" t="s">
        <v>31</v>
      </c>
      <c r="E24" s="17"/>
      <c r="F24" s="30"/>
      <c r="G24" s="31"/>
      <c r="H24" s="20"/>
      <c r="I24" s="32"/>
      <c r="J24" s="2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1" customHeight="1" x14ac:dyDescent="0.25">
      <c r="A25" s="3"/>
      <c r="B25" s="82" t="s">
        <v>3</v>
      </c>
      <c r="C25" s="83"/>
      <c r="D25" s="84"/>
      <c r="E25" s="33">
        <f t="shared" ref="E25:J25" si="3">SUM(E18:E24)</f>
        <v>0</v>
      </c>
      <c r="F25" s="26">
        <f t="shared" si="3"/>
        <v>0</v>
      </c>
      <c r="G25" s="27">
        <f t="shared" si="3"/>
        <v>0</v>
      </c>
      <c r="H25" s="28">
        <f t="shared" si="3"/>
        <v>0</v>
      </c>
      <c r="I25" s="29">
        <f t="shared" si="3"/>
        <v>0</v>
      </c>
      <c r="J25" s="29">
        <f t="shared" si="3"/>
        <v>0</v>
      </c>
      <c r="K25" s="3"/>
      <c r="L25" s="56" t="s">
        <v>72</v>
      </c>
      <c r="M25" s="57">
        <v>18</v>
      </c>
      <c r="N25" s="58" t="s">
        <v>67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" customHeight="1" x14ac:dyDescent="0.25">
      <c r="A26" s="3"/>
      <c r="B26" s="4">
        <v>3</v>
      </c>
      <c r="C26" s="5"/>
      <c r="D26" s="8"/>
      <c r="E26" s="17"/>
      <c r="F26" s="30"/>
      <c r="G26" s="31"/>
      <c r="H26" s="20"/>
      <c r="I26" s="32"/>
      <c r="J26" s="23"/>
      <c r="K26" s="3"/>
      <c r="L26" s="59" t="s">
        <v>65</v>
      </c>
      <c r="M26" s="60">
        <f>I55</f>
        <v>0</v>
      </c>
      <c r="N26" s="61" t="s">
        <v>67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" customHeight="1" x14ac:dyDescent="0.25">
      <c r="A27" s="3"/>
      <c r="B27" s="7"/>
      <c r="C27" s="5">
        <v>15</v>
      </c>
      <c r="D27" s="8" t="s">
        <v>32</v>
      </c>
      <c r="E27" s="17"/>
      <c r="F27" s="30"/>
      <c r="G27" s="31"/>
      <c r="H27" s="20"/>
      <c r="I27" s="32"/>
      <c r="J27" s="23"/>
      <c r="K27" s="3"/>
      <c r="L27" s="59" t="s">
        <v>66</v>
      </c>
      <c r="M27" s="60">
        <f>MAX(18-(I55),0)</f>
        <v>18</v>
      </c>
      <c r="N27" s="61" t="s">
        <v>67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" customHeight="1" x14ac:dyDescent="0.25">
      <c r="A28" s="3"/>
      <c r="B28" s="7"/>
      <c r="C28" s="5">
        <f t="shared" ref="C28:C33" si="4">+C27+1</f>
        <v>16</v>
      </c>
      <c r="D28" s="8" t="s">
        <v>33</v>
      </c>
      <c r="E28" s="17"/>
      <c r="F28" s="30"/>
      <c r="G28" s="31"/>
      <c r="H28" s="20"/>
      <c r="I28" s="32"/>
      <c r="J28" s="23"/>
      <c r="K28" s="3"/>
      <c r="L28" s="59" t="s">
        <v>68</v>
      </c>
      <c r="M28" s="64">
        <f>IF(M25=0,0,MIN(M26/M25,1))</f>
        <v>0</v>
      </c>
      <c r="N28" s="65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" customHeight="1" x14ac:dyDescent="0.25">
      <c r="A29" s="3"/>
      <c r="B29" s="7"/>
      <c r="C29" s="5">
        <f t="shared" si="4"/>
        <v>17</v>
      </c>
      <c r="D29" s="8" t="s">
        <v>34</v>
      </c>
      <c r="E29" s="17"/>
      <c r="F29" s="30"/>
      <c r="G29" s="31"/>
      <c r="H29" s="20"/>
      <c r="I29" s="32"/>
      <c r="J29" s="23"/>
      <c r="K29" s="3"/>
      <c r="L29" s="62" t="s">
        <v>69</v>
      </c>
      <c r="M29" s="66" t="str">
        <f>I56</f>
        <v>à compléter</v>
      </c>
      <c r="N29" s="67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" customHeight="1" x14ac:dyDescent="0.25">
      <c r="A30" s="3"/>
      <c r="B30" s="7"/>
      <c r="C30" s="5">
        <f t="shared" si="4"/>
        <v>18</v>
      </c>
      <c r="D30" s="8" t="s">
        <v>35</v>
      </c>
      <c r="E30" s="17"/>
      <c r="F30" s="30"/>
      <c r="G30" s="31"/>
      <c r="H30" s="20"/>
      <c r="I30" s="32"/>
      <c r="J30" s="2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" customHeight="1" x14ac:dyDescent="0.25">
      <c r="A31" s="3"/>
      <c r="B31" s="7"/>
      <c r="C31" s="5">
        <f t="shared" si="4"/>
        <v>19</v>
      </c>
      <c r="D31" s="8" t="s">
        <v>36</v>
      </c>
      <c r="E31" s="17"/>
      <c r="F31" s="30"/>
      <c r="G31" s="31"/>
      <c r="H31" s="20"/>
      <c r="I31" s="32"/>
      <c r="J31" s="23"/>
      <c r="K31" s="3"/>
      <c r="L31" s="63" t="s">
        <v>73</v>
      </c>
      <c r="M31" s="57">
        <v>12</v>
      </c>
      <c r="N31" s="58" t="s">
        <v>67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" customHeight="1" x14ac:dyDescent="0.25">
      <c r="A32" s="3"/>
      <c r="B32" s="7"/>
      <c r="C32" s="5">
        <f t="shared" si="4"/>
        <v>20</v>
      </c>
      <c r="D32" s="8" t="s">
        <v>37</v>
      </c>
      <c r="E32" s="17"/>
      <c r="F32" s="30"/>
      <c r="G32" s="31"/>
      <c r="H32" s="20"/>
      <c r="I32" s="32"/>
      <c r="J32" s="23"/>
      <c r="K32" s="3"/>
      <c r="L32" s="59" t="s">
        <v>65</v>
      </c>
      <c r="M32" s="60">
        <f>J55</f>
        <v>0</v>
      </c>
      <c r="N32" s="61" t="s">
        <v>67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" customHeight="1" x14ac:dyDescent="0.25">
      <c r="A33" s="3"/>
      <c r="B33" s="7"/>
      <c r="C33" s="5">
        <f t="shared" si="4"/>
        <v>21</v>
      </c>
      <c r="D33" s="8" t="s">
        <v>38</v>
      </c>
      <c r="E33" s="17"/>
      <c r="F33" s="30"/>
      <c r="G33" s="31"/>
      <c r="H33" s="20"/>
      <c r="I33" s="32"/>
      <c r="J33" s="23"/>
      <c r="K33" s="3"/>
      <c r="L33" s="59" t="s">
        <v>66</v>
      </c>
      <c r="M33" s="60">
        <f>MAX(12-(J55),0)</f>
        <v>12</v>
      </c>
      <c r="N33" s="61" t="s">
        <v>67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1" customHeight="1" x14ac:dyDescent="0.25">
      <c r="A34" s="3"/>
      <c r="B34" s="82" t="s">
        <v>4</v>
      </c>
      <c r="C34" s="83"/>
      <c r="D34" s="84"/>
      <c r="E34" s="25">
        <f t="shared" ref="E34:J34" si="5">SUM(E27:E33)</f>
        <v>0</v>
      </c>
      <c r="F34" s="26">
        <f t="shared" si="5"/>
        <v>0</v>
      </c>
      <c r="G34" s="27">
        <f t="shared" si="5"/>
        <v>0</v>
      </c>
      <c r="H34" s="28">
        <f t="shared" si="5"/>
        <v>0</v>
      </c>
      <c r="I34" s="29">
        <f t="shared" si="5"/>
        <v>0</v>
      </c>
      <c r="J34" s="29">
        <f t="shared" si="5"/>
        <v>0</v>
      </c>
      <c r="K34" s="3"/>
      <c r="L34" s="59" t="s">
        <v>68</v>
      </c>
      <c r="M34" s="64">
        <f>IF(M31=0,0,MIN(M32/M31,1))</f>
        <v>0</v>
      </c>
      <c r="N34" s="65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" customHeight="1" x14ac:dyDescent="0.25">
      <c r="A35" s="3"/>
      <c r="B35" s="4">
        <v>4</v>
      </c>
      <c r="C35" s="5"/>
      <c r="D35" s="8"/>
      <c r="E35" s="17"/>
      <c r="F35" s="30"/>
      <c r="G35" s="31"/>
      <c r="H35" s="20"/>
      <c r="I35" s="32"/>
      <c r="J35" s="23"/>
      <c r="K35" s="3"/>
      <c r="L35" s="62" t="s">
        <v>69</v>
      </c>
      <c r="M35" s="66" t="str">
        <f>J56</f>
        <v>à compléter</v>
      </c>
      <c r="N35" s="67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" customHeight="1" x14ac:dyDescent="0.25">
      <c r="A36" s="3"/>
      <c r="B36" s="7"/>
      <c r="C36" s="5">
        <v>22</v>
      </c>
      <c r="D36" s="8" t="s">
        <v>39</v>
      </c>
      <c r="E36" s="17"/>
      <c r="F36" s="30"/>
      <c r="G36" s="31"/>
      <c r="H36" s="20"/>
      <c r="I36" s="32"/>
      <c r="J36" s="2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" customHeight="1" x14ac:dyDescent="0.25">
      <c r="A37" s="3"/>
      <c r="B37" s="7"/>
      <c r="C37" s="5">
        <f>+C36+1</f>
        <v>23</v>
      </c>
      <c r="D37" s="8" t="s">
        <v>40</v>
      </c>
      <c r="E37" s="17"/>
      <c r="F37" s="30"/>
      <c r="G37" s="31"/>
      <c r="H37" s="20"/>
      <c r="I37" s="32"/>
      <c r="J37" s="2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" customHeight="1" x14ac:dyDescent="0.25">
      <c r="A38" s="3"/>
      <c r="B38" s="7"/>
      <c r="C38" s="5">
        <f>+C37+1</f>
        <v>24</v>
      </c>
      <c r="D38" s="8" t="s">
        <v>41</v>
      </c>
      <c r="E38" s="17"/>
      <c r="F38" s="30"/>
      <c r="G38" s="31"/>
      <c r="H38" s="20"/>
      <c r="I38" s="32"/>
      <c r="J38" s="2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" customHeight="1" x14ac:dyDescent="0.25">
      <c r="A39" s="3"/>
      <c r="B39" s="7" t="s">
        <v>45</v>
      </c>
      <c r="C39" s="5">
        <f>+C38+1</f>
        <v>25</v>
      </c>
      <c r="D39" s="8" t="s">
        <v>42</v>
      </c>
      <c r="E39" s="17"/>
      <c r="F39" s="30"/>
      <c r="G39" s="31"/>
      <c r="H39" s="20"/>
      <c r="I39" s="32"/>
      <c r="J39" s="2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 x14ac:dyDescent="0.25">
      <c r="A40" s="3"/>
      <c r="B40" s="7"/>
      <c r="C40" s="5">
        <f>+C39+1</f>
        <v>26</v>
      </c>
      <c r="D40" s="8" t="s">
        <v>43</v>
      </c>
      <c r="E40" s="17"/>
      <c r="F40" s="30"/>
      <c r="G40" s="31"/>
      <c r="H40" s="20"/>
      <c r="I40" s="32"/>
      <c r="J40" s="2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 x14ac:dyDescent="0.25">
      <c r="A41" s="3"/>
      <c r="B41" s="7"/>
      <c r="C41" s="5">
        <f>+C40+1</f>
        <v>27</v>
      </c>
      <c r="D41" s="8" t="s">
        <v>44</v>
      </c>
      <c r="E41" s="17"/>
      <c r="F41" s="30"/>
      <c r="G41" s="31"/>
      <c r="H41" s="20"/>
      <c r="I41" s="32"/>
      <c r="J41" s="2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1" customHeight="1" x14ac:dyDescent="0.25">
      <c r="A42" s="3"/>
      <c r="B42" s="82" t="s">
        <v>5</v>
      </c>
      <c r="C42" s="83"/>
      <c r="D42" s="84"/>
      <c r="E42" s="25">
        <f t="shared" ref="E42:J42" si="6">SUM(E36:E41)</f>
        <v>0</v>
      </c>
      <c r="F42" s="26">
        <f t="shared" si="6"/>
        <v>0</v>
      </c>
      <c r="G42" s="27">
        <f t="shared" si="6"/>
        <v>0</v>
      </c>
      <c r="H42" s="28">
        <f t="shared" si="6"/>
        <v>0</v>
      </c>
      <c r="I42" s="29">
        <f t="shared" si="6"/>
        <v>0</v>
      </c>
      <c r="J42" s="29">
        <f t="shared" si="6"/>
        <v>0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 x14ac:dyDescent="0.25">
      <c r="A43" s="3"/>
      <c r="B43" s="4">
        <v>5</v>
      </c>
      <c r="C43" s="5"/>
      <c r="D43" s="8"/>
      <c r="E43" s="17"/>
      <c r="F43" s="18"/>
      <c r="G43" s="19"/>
      <c r="H43" s="20"/>
      <c r="I43" s="32"/>
      <c r="J43" s="2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 x14ac:dyDescent="0.25">
      <c r="A44" s="3"/>
      <c r="B44" s="7" t="s">
        <v>47</v>
      </c>
      <c r="C44" s="5">
        <v>28</v>
      </c>
      <c r="D44" s="8" t="s">
        <v>46</v>
      </c>
      <c r="E44" s="17"/>
      <c r="F44" s="18"/>
      <c r="G44" s="19"/>
      <c r="H44" s="20"/>
      <c r="I44" s="32"/>
      <c r="J44" s="2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 x14ac:dyDescent="0.25">
      <c r="A45" s="3"/>
      <c r="B45" s="7" t="s">
        <v>48</v>
      </c>
      <c r="C45" s="5">
        <f>+C44+1</f>
        <v>29</v>
      </c>
      <c r="D45" s="8" t="s">
        <v>49</v>
      </c>
      <c r="E45" s="17"/>
      <c r="F45" s="18"/>
      <c r="G45" s="38"/>
      <c r="H45" s="20"/>
      <c r="I45" s="32"/>
      <c r="J45" s="2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 x14ac:dyDescent="0.25">
      <c r="A46" s="3"/>
      <c r="B46" s="7"/>
      <c r="C46" s="5">
        <f t="shared" ref="C46:C53" si="7">+C45+1</f>
        <v>30</v>
      </c>
      <c r="D46" s="8" t="s">
        <v>50</v>
      </c>
      <c r="E46" s="17"/>
      <c r="F46" s="18"/>
      <c r="G46" s="19"/>
      <c r="H46" s="20"/>
      <c r="I46" s="32"/>
      <c r="J46" s="2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 x14ac:dyDescent="0.25">
      <c r="A47" s="3"/>
      <c r="B47" s="7" t="s">
        <v>51</v>
      </c>
      <c r="C47" s="5">
        <f t="shared" si="7"/>
        <v>31</v>
      </c>
      <c r="D47" s="8" t="s">
        <v>52</v>
      </c>
      <c r="E47" s="17"/>
      <c r="F47" s="18"/>
      <c r="G47" s="19"/>
      <c r="H47" s="20"/>
      <c r="I47" s="32"/>
      <c r="J47" s="2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 x14ac:dyDescent="0.25">
      <c r="A48" s="3"/>
      <c r="B48" s="7"/>
      <c r="C48" s="5">
        <f t="shared" si="7"/>
        <v>32</v>
      </c>
      <c r="D48" s="8" t="s">
        <v>53</v>
      </c>
      <c r="E48" s="17"/>
      <c r="F48" s="18"/>
      <c r="G48" s="19"/>
      <c r="H48" s="20"/>
      <c r="I48" s="32"/>
      <c r="J48" s="2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 x14ac:dyDescent="0.25">
      <c r="A49" s="3"/>
      <c r="B49" s="7"/>
      <c r="C49" s="5">
        <f t="shared" si="7"/>
        <v>33</v>
      </c>
      <c r="D49" s="8" t="s">
        <v>54</v>
      </c>
      <c r="E49" s="17"/>
      <c r="F49" s="18"/>
      <c r="G49" s="19"/>
      <c r="H49" s="20"/>
      <c r="I49" s="32"/>
      <c r="J49" s="2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 x14ac:dyDescent="0.25">
      <c r="A50" s="3"/>
      <c r="B50" s="7"/>
      <c r="C50" s="5">
        <f t="shared" si="7"/>
        <v>34</v>
      </c>
      <c r="D50" s="8" t="s">
        <v>55</v>
      </c>
      <c r="E50" s="17"/>
      <c r="F50" s="18"/>
      <c r="G50" s="19"/>
      <c r="H50" s="20"/>
      <c r="I50" s="32"/>
      <c r="J50" s="2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 x14ac:dyDescent="0.25">
      <c r="A51" s="3"/>
      <c r="B51" s="7"/>
      <c r="C51" s="5">
        <f t="shared" si="7"/>
        <v>35</v>
      </c>
      <c r="D51" s="8" t="s">
        <v>56</v>
      </c>
      <c r="E51" s="17"/>
      <c r="F51" s="18"/>
      <c r="G51" s="19"/>
      <c r="H51" s="20"/>
      <c r="I51" s="32"/>
      <c r="J51" s="2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 x14ac:dyDescent="0.25">
      <c r="A52" s="3"/>
      <c r="B52" s="7"/>
      <c r="C52" s="5">
        <f t="shared" si="7"/>
        <v>36</v>
      </c>
      <c r="D52" s="8" t="s">
        <v>57</v>
      </c>
      <c r="E52" s="17"/>
      <c r="F52" s="18"/>
      <c r="G52" s="19"/>
      <c r="H52" s="20"/>
      <c r="I52" s="32"/>
      <c r="J52" s="2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 x14ac:dyDescent="0.25">
      <c r="A53" s="3"/>
      <c r="B53" s="7"/>
      <c r="C53" s="5">
        <f t="shared" si="7"/>
        <v>37</v>
      </c>
      <c r="D53" s="8" t="s">
        <v>58</v>
      </c>
      <c r="E53" s="17"/>
      <c r="F53" s="18"/>
      <c r="G53" s="19"/>
      <c r="H53" s="20"/>
      <c r="I53" s="32"/>
      <c r="J53" s="2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1" customHeight="1" thickBot="1" x14ac:dyDescent="0.3">
      <c r="A54" s="3"/>
      <c r="B54" s="82" t="s">
        <v>6</v>
      </c>
      <c r="C54" s="83"/>
      <c r="D54" s="83"/>
      <c r="E54" s="34">
        <f t="shared" ref="E54:J54" si="8">SUM(E44:E53)</f>
        <v>0</v>
      </c>
      <c r="F54" s="35">
        <f t="shared" si="8"/>
        <v>0</v>
      </c>
      <c r="G54" s="36">
        <f>SUM(G44:G53)</f>
        <v>0</v>
      </c>
      <c r="H54" s="35">
        <f t="shared" si="8"/>
        <v>0</v>
      </c>
      <c r="I54" s="37">
        <f t="shared" si="8"/>
        <v>0</v>
      </c>
      <c r="J54" s="37">
        <f t="shared" si="8"/>
        <v>0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7.100000000000001" customHeight="1" thickTop="1" thickBot="1" x14ac:dyDescent="0.3">
      <c r="A55" s="3"/>
      <c r="B55" s="97" t="s">
        <v>62</v>
      </c>
      <c r="C55" s="98"/>
      <c r="D55" s="99"/>
      <c r="E55" s="48">
        <f t="shared" ref="E55:J55" si="9">SUM(E16,E25,E34,E42,E54)</f>
        <v>0</v>
      </c>
      <c r="F55" s="49">
        <f t="shared" si="9"/>
        <v>0</v>
      </c>
      <c r="G55" s="50">
        <f t="shared" si="9"/>
        <v>0</v>
      </c>
      <c r="H55" s="51">
        <f t="shared" si="9"/>
        <v>0</v>
      </c>
      <c r="I55" s="52">
        <f t="shared" si="9"/>
        <v>0</v>
      </c>
      <c r="J55" s="52">
        <f t="shared" si="9"/>
        <v>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0.75" customHeight="1" thickTop="1" x14ac:dyDescent="0.25">
      <c r="A56" s="3"/>
      <c r="B56" s="100"/>
      <c r="C56" s="101"/>
      <c r="D56" s="102"/>
      <c r="E56" s="53" t="str">
        <f>IF(E55&lt;36,"à compléter",IF(E55&gt;36,"dépassement",IF(E55=36,"OK")))</f>
        <v>à compléter</v>
      </c>
      <c r="F56" s="85" t="str">
        <f>IF((F55+G55)&lt;48,"à compléter",IF((F55+G55)&gt;48,"dépassement",IF((F55+G55)=48,"OK")))</f>
        <v>à compléter</v>
      </c>
      <c r="G56" s="86"/>
      <c r="H56" s="53" t="str">
        <f>IF(H55&lt;6,"à compléter",IF(H55&gt;6,"dépassement",IF(H55=6,"OK")))</f>
        <v>à compléter</v>
      </c>
      <c r="I56" s="54" t="str">
        <f>IF(I55&lt;18,"à compléter",IF(I55&gt;18,"dépassement",IF(I55=18,"OK")))</f>
        <v>à compléter</v>
      </c>
      <c r="J56" s="54" t="str">
        <f>IF(J55&lt;12,"à compléter",IF(J55&gt;12,"dépassement",IF(J55=12,"OK")))</f>
        <v>à compléter</v>
      </c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5" customHeight="1" x14ac:dyDescent="0.25">
      <c r="A57" s="3"/>
      <c r="B57" s="73" t="s">
        <v>64</v>
      </c>
      <c r="C57" s="74"/>
      <c r="D57" s="75"/>
      <c r="E57" s="75"/>
      <c r="F57" s="75"/>
      <c r="G57" s="75"/>
      <c r="H57" s="75"/>
      <c r="I57" s="75"/>
      <c r="J57" s="76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8" thickBot="1" x14ac:dyDescent="0.3">
      <c r="A58" s="3"/>
      <c r="B58" s="77" t="s">
        <v>16</v>
      </c>
      <c r="C58" s="78"/>
      <c r="D58" s="78"/>
      <c r="E58" s="78"/>
      <c r="F58" s="78"/>
      <c r="G58" s="78"/>
      <c r="H58" s="78"/>
      <c r="I58" s="78"/>
      <c r="J58" s="79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5">
      <c r="A59" s="3"/>
      <c r="B59" s="3"/>
      <c r="C59" s="3"/>
      <c r="D59" s="10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5">
      <c r="A60" s="3"/>
      <c r="B60" s="3"/>
      <c r="C60" s="3"/>
      <c r="D60" s="10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5">
      <c r="A61" s="3"/>
      <c r="B61" s="3"/>
      <c r="C61" s="3"/>
      <c r="D61" s="10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5">
      <c r="A62" s="3"/>
      <c r="B62" s="3"/>
      <c r="C62" s="3"/>
      <c r="D62" s="10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5">
      <c r="A63" s="3"/>
      <c r="B63" s="3"/>
      <c r="C63" s="3"/>
      <c r="D63" s="10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5">
      <c r="A64" s="3"/>
      <c r="B64" s="3"/>
      <c r="C64" s="3"/>
      <c r="D64" s="10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5">
      <c r="A65" s="3"/>
      <c r="B65" s="3"/>
      <c r="C65" s="3"/>
      <c r="D65" s="10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5">
      <c r="A66" s="3"/>
      <c r="B66" s="3"/>
      <c r="C66" s="3"/>
      <c r="D66" s="1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5">
      <c r="A67" s="3"/>
      <c r="B67" s="3"/>
      <c r="C67" s="3"/>
      <c r="D67" s="10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5">
      <c r="A68" s="3"/>
      <c r="B68" s="3"/>
      <c r="C68" s="3"/>
      <c r="D68" s="10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5">
      <c r="A69" s="3"/>
      <c r="B69" s="3"/>
      <c r="C69" s="3"/>
      <c r="D69" s="10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5">
      <c r="A70" s="3"/>
      <c r="B70" s="3"/>
      <c r="C70" s="3"/>
      <c r="D70" s="10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5">
      <c r="A71" s="3"/>
      <c r="B71" s="3"/>
      <c r="C71" s="3"/>
      <c r="D71" s="10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5">
      <c r="A72" s="3"/>
      <c r="B72" s="3"/>
      <c r="C72" s="3"/>
      <c r="D72" s="1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5">
      <c r="A73" s="3"/>
      <c r="B73" s="3"/>
      <c r="C73" s="3"/>
      <c r="D73" s="10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5">
      <c r="A74" s="3"/>
      <c r="B74" s="3"/>
      <c r="C74" s="3"/>
      <c r="D74" s="10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5">
      <c r="A75" s="3"/>
      <c r="B75" s="3"/>
      <c r="C75" s="3"/>
      <c r="D75" s="10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5">
      <c r="A76" s="3"/>
      <c r="B76" s="3"/>
      <c r="C76" s="3"/>
      <c r="D76" s="10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5">
      <c r="A77" s="3"/>
      <c r="B77" s="3"/>
      <c r="C77" s="3"/>
      <c r="D77" s="10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5">
      <c r="A78" s="3"/>
      <c r="B78" s="3"/>
      <c r="C78" s="3"/>
      <c r="D78" s="10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5">
      <c r="A79" s="3"/>
      <c r="B79" s="3"/>
      <c r="C79" s="3"/>
      <c r="D79" s="1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5">
      <c r="A80" s="3"/>
      <c r="B80" s="3"/>
      <c r="C80" s="3"/>
      <c r="D80" s="10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5">
      <c r="A81" s="3"/>
      <c r="B81" s="3"/>
      <c r="C81" s="3"/>
      <c r="D81" s="10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5">
      <c r="A82" s="3"/>
      <c r="B82" s="3"/>
      <c r="C82" s="3"/>
      <c r="D82" s="10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5">
      <c r="A83" s="3"/>
      <c r="B83" s="3"/>
      <c r="C83" s="3"/>
      <c r="D83" s="1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5">
      <c r="A84" s="3"/>
      <c r="B84" s="3"/>
      <c r="C84" s="3"/>
      <c r="D84" s="1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5">
      <c r="A85" s="3"/>
      <c r="B85" s="3"/>
      <c r="C85" s="3"/>
      <c r="D85" s="1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5">
      <c r="A86" s="3"/>
      <c r="B86" s="3"/>
      <c r="C86" s="3"/>
      <c r="D86" s="1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5">
      <c r="A87" s="3"/>
      <c r="B87" s="3"/>
      <c r="C87" s="3"/>
      <c r="D87" s="1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5">
      <c r="A88" s="3"/>
      <c r="B88" s="3"/>
      <c r="C88" s="3"/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5">
      <c r="A89" s="3"/>
      <c r="B89" s="3"/>
      <c r="C89" s="3"/>
      <c r="D89" s="1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5">
      <c r="A90" s="3"/>
      <c r="B90" s="3"/>
      <c r="C90" s="3"/>
      <c r="D90" s="1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5">
      <c r="A91" s="3"/>
      <c r="B91" s="3"/>
      <c r="C91" s="3"/>
      <c r="D91" s="10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5">
      <c r="A92" s="3"/>
      <c r="B92" s="3"/>
      <c r="C92" s="3"/>
      <c r="D92" s="10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5">
      <c r="A93" s="3"/>
      <c r="B93" s="3"/>
      <c r="C93" s="3"/>
      <c r="D93" s="10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5">
      <c r="A94" s="3"/>
      <c r="B94" s="3"/>
      <c r="C94" s="3"/>
      <c r="D94" s="10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5">
      <c r="A95" s="3"/>
      <c r="B95" s="3"/>
      <c r="C95" s="3"/>
      <c r="D95" s="10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5">
      <c r="A96" s="3"/>
      <c r="B96" s="3"/>
      <c r="C96" s="3"/>
      <c r="D96" s="10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5">
      <c r="A97" s="3"/>
      <c r="B97" s="3"/>
      <c r="C97" s="3"/>
      <c r="D97" s="10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5">
      <c r="A98" s="3"/>
      <c r="B98" s="3"/>
      <c r="C98" s="3"/>
      <c r="D98" s="10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5">
      <c r="A99" s="3"/>
      <c r="B99" s="3"/>
      <c r="C99" s="3"/>
      <c r="D99" s="10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5">
      <c r="A100" s="3"/>
      <c r="B100" s="3"/>
      <c r="C100" s="3"/>
      <c r="D100" s="10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5">
      <c r="A101" s="3"/>
      <c r="B101" s="3"/>
      <c r="C101" s="3"/>
      <c r="D101" s="10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5">
      <c r="A102" s="3"/>
      <c r="B102" s="3"/>
      <c r="C102" s="3"/>
      <c r="D102" s="10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5">
      <c r="A103" s="3"/>
      <c r="B103" s="3"/>
      <c r="C103" s="3"/>
      <c r="D103" s="10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5">
      <c r="A104" s="3"/>
      <c r="B104" s="3"/>
      <c r="C104" s="3"/>
      <c r="D104" s="10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5">
      <c r="A105" s="3"/>
      <c r="B105" s="3"/>
      <c r="C105" s="3"/>
      <c r="D105" s="10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5">
      <c r="A106" s="3"/>
      <c r="B106" s="3"/>
      <c r="C106" s="3"/>
      <c r="D106" s="10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5">
      <c r="A107" s="3"/>
      <c r="B107" s="3"/>
      <c r="C107" s="3"/>
      <c r="D107" s="10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5">
      <c r="A108" s="3"/>
      <c r="B108" s="3"/>
      <c r="C108" s="3"/>
      <c r="D108" s="10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5">
      <c r="A109" s="3"/>
      <c r="B109" s="3"/>
      <c r="C109" s="3"/>
      <c r="D109" s="10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5">
      <c r="A110" s="3"/>
      <c r="B110" s="3"/>
      <c r="C110" s="3"/>
      <c r="D110" s="10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5">
      <c r="A111" s="3"/>
      <c r="B111" s="3"/>
      <c r="C111" s="3"/>
      <c r="D111" s="10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5">
      <c r="A112" s="3"/>
      <c r="B112" s="3"/>
      <c r="C112" s="3"/>
      <c r="D112" s="10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5">
      <c r="A113" s="3"/>
      <c r="B113" s="3"/>
      <c r="C113" s="3"/>
      <c r="D113" s="10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5">
      <c r="A114" s="3"/>
      <c r="B114" s="3"/>
      <c r="C114" s="3"/>
      <c r="D114" s="10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5">
      <c r="A115" s="3"/>
      <c r="B115" s="3"/>
      <c r="C115" s="3"/>
      <c r="D115" s="10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5">
      <c r="A116" s="3"/>
      <c r="B116" s="3"/>
      <c r="C116" s="3"/>
      <c r="D116" s="10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5">
      <c r="A117" s="3"/>
      <c r="B117" s="3"/>
      <c r="C117" s="3"/>
      <c r="D117" s="10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5">
      <c r="A118" s="3"/>
      <c r="B118" s="3"/>
      <c r="C118" s="3"/>
      <c r="D118" s="10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5">
      <c r="A119" s="3"/>
      <c r="B119" s="3"/>
      <c r="C119" s="3"/>
      <c r="D119" s="10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5">
      <c r="A120" s="3"/>
      <c r="B120" s="3"/>
      <c r="C120" s="3"/>
      <c r="D120" s="10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5">
      <c r="A121" s="3"/>
      <c r="B121" s="3"/>
      <c r="C121" s="3"/>
      <c r="D121" s="10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5">
      <c r="A122" s="3"/>
      <c r="B122" s="3"/>
      <c r="C122" s="3"/>
      <c r="D122" s="10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5">
      <c r="A123" s="3"/>
      <c r="B123" s="3"/>
      <c r="C123" s="3"/>
      <c r="D123" s="10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5">
      <c r="A124" s="3"/>
      <c r="B124" s="3"/>
      <c r="C124" s="3"/>
      <c r="D124" s="10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5">
      <c r="A125" s="3"/>
      <c r="B125" s="3"/>
      <c r="C125" s="3"/>
      <c r="D125" s="10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5">
      <c r="A126" s="3"/>
      <c r="B126" s="3"/>
      <c r="C126" s="3"/>
      <c r="D126" s="10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5">
      <c r="A127" s="3"/>
      <c r="B127" s="3"/>
      <c r="C127" s="3"/>
      <c r="D127" s="10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5">
      <c r="A128" s="3"/>
      <c r="B128" s="3"/>
      <c r="C128" s="3"/>
      <c r="D128" s="10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5">
      <c r="A129" s="3"/>
      <c r="B129" s="3"/>
      <c r="C129" s="3"/>
      <c r="D129" s="10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5">
      <c r="A130" s="3"/>
      <c r="B130" s="3"/>
      <c r="C130" s="3"/>
      <c r="D130" s="10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5">
      <c r="A131" s="3"/>
      <c r="B131" s="3"/>
      <c r="C131" s="3"/>
      <c r="D131" s="10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5">
      <c r="A132" s="3"/>
      <c r="B132" s="3"/>
      <c r="C132" s="3"/>
      <c r="D132" s="10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5">
      <c r="A133" s="3"/>
      <c r="B133" s="3"/>
      <c r="C133" s="3"/>
      <c r="D133" s="10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5">
      <c r="A134" s="3"/>
      <c r="B134" s="3"/>
      <c r="C134" s="3"/>
      <c r="D134" s="10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5">
      <c r="A135" s="3"/>
      <c r="B135" s="3"/>
      <c r="C135" s="3"/>
      <c r="D135" s="10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5">
      <c r="A136" s="3"/>
      <c r="B136" s="3"/>
      <c r="C136" s="3"/>
      <c r="D136" s="10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5">
      <c r="A137" s="3"/>
      <c r="B137" s="3"/>
      <c r="C137" s="3"/>
      <c r="D137" s="10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5">
      <c r="A138" s="3"/>
      <c r="B138" s="3"/>
      <c r="C138" s="3"/>
      <c r="D138" s="10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5">
      <c r="A139" s="3"/>
      <c r="B139" s="3"/>
      <c r="C139" s="3"/>
      <c r="D139" s="10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5">
      <c r="A140" s="3"/>
      <c r="B140" s="3"/>
      <c r="C140" s="3"/>
      <c r="D140" s="10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5">
      <c r="A141" s="3"/>
      <c r="B141" s="3"/>
      <c r="C141" s="3"/>
      <c r="D141" s="10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5">
      <c r="A142" s="3"/>
      <c r="B142" s="3"/>
      <c r="C142" s="3"/>
      <c r="D142" s="10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5">
      <c r="A143" s="3"/>
      <c r="B143" s="3"/>
      <c r="C143" s="3"/>
      <c r="D143" s="10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5">
      <c r="A144" s="3"/>
      <c r="B144" s="3"/>
      <c r="C144" s="3"/>
      <c r="D144" s="10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5">
      <c r="A145" s="3"/>
      <c r="B145" s="3"/>
      <c r="C145" s="3"/>
      <c r="D145" s="10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5">
      <c r="A146" s="3"/>
      <c r="B146" s="3"/>
      <c r="C146" s="3"/>
      <c r="D146" s="10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5">
      <c r="A147" s="3"/>
      <c r="B147" s="3"/>
      <c r="C147" s="3"/>
      <c r="D147" s="10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5">
      <c r="A148" s="3"/>
      <c r="B148" s="3"/>
      <c r="C148" s="3"/>
      <c r="D148" s="10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5">
      <c r="A149" s="3"/>
      <c r="B149" s="3"/>
      <c r="C149" s="3"/>
      <c r="D149" s="10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5">
      <c r="A150" s="3"/>
      <c r="B150" s="3"/>
      <c r="C150" s="3"/>
      <c r="D150" s="10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5">
      <c r="A151" s="3"/>
      <c r="B151" s="3"/>
      <c r="C151" s="3"/>
      <c r="D151" s="10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5">
      <c r="A152" s="3"/>
      <c r="B152" s="3"/>
      <c r="C152" s="3"/>
      <c r="D152" s="10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5">
      <c r="A153" s="3"/>
      <c r="B153" s="3"/>
      <c r="C153" s="3"/>
      <c r="D153" s="10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5">
      <c r="A154" s="3"/>
      <c r="B154" s="3"/>
      <c r="C154" s="3"/>
      <c r="D154" s="10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5">
      <c r="A155" s="3"/>
      <c r="B155" s="3"/>
      <c r="C155" s="3"/>
      <c r="D155" s="10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5">
      <c r="A156" s="3"/>
      <c r="B156" s="3"/>
      <c r="C156" s="3"/>
      <c r="D156" s="10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5">
      <c r="A157" s="3"/>
      <c r="B157" s="3"/>
      <c r="C157" s="3"/>
      <c r="D157" s="10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5">
      <c r="A158" s="3"/>
      <c r="B158" s="3"/>
      <c r="C158" s="3"/>
      <c r="D158" s="10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5">
      <c r="A159" s="3"/>
      <c r="B159" s="3"/>
      <c r="C159" s="3"/>
      <c r="D159" s="10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5">
      <c r="A160" s="3"/>
      <c r="B160" s="3"/>
      <c r="C160" s="3"/>
      <c r="D160" s="10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5">
      <c r="A161" s="3"/>
      <c r="B161" s="3"/>
      <c r="C161" s="3"/>
      <c r="D161" s="10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5">
      <c r="A162" s="3"/>
      <c r="B162" s="3"/>
      <c r="C162" s="3"/>
      <c r="D162" s="10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5">
      <c r="A163" s="3"/>
      <c r="B163" s="3"/>
      <c r="C163" s="3"/>
      <c r="D163" s="10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5">
      <c r="A164" s="3"/>
      <c r="B164" s="3"/>
      <c r="C164" s="3"/>
      <c r="D164" s="10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5">
      <c r="A165" s="3"/>
      <c r="B165" s="3"/>
      <c r="C165" s="3"/>
      <c r="D165" s="10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5">
      <c r="A166" s="3"/>
      <c r="B166" s="3"/>
      <c r="C166" s="3"/>
      <c r="D166" s="10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5">
      <c r="A167" s="3"/>
      <c r="B167" s="3"/>
      <c r="C167" s="3"/>
      <c r="D167" s="10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5">
      <c r="A168" s="3"/>
      <c r="B168" s="3"/>
      <c r="C168" s="3"/>
      <c r="D168" s="10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5">
      <c r="A169" s="3"/>
      <c r="B169" s="3"/>
      <c r="C169" s="3"/>
      <c r="D169" s="10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5">
      <c r="A170" s="3"/>
      <c r="B170" s="3"/>
      <c r="C170" s="3"/>
      <c r="D170" s="10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5">
      <c r="A171" s="3"/>
      <c r="B171" s="3"/>
      <c r="C171" s="3"/>
      <c r="D171" s="10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5">
      <c r="A172" s="3"/>
      <c r="B172" s="3"/>
      <c r="C172" s="3"/>
      <c r="D172" s="10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5">
      <c r="A173" s="3"/>
      <c r="B173" s="3"/>
      <c r="C173" s="3"/>
      <c r="D173" s="10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5">
      <c r="A174" s="3"/>
      <c r="B174" s="3"/>
      <c r="C174" s="3"/>
      <c r="D174" s="10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5">
      <c r="A175" s="3"/>
      <c r="B175" s="3"/>
      <c r="C175" s="3"/>
      <c r="D175" s="10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5">
      <c r="A176" s="3"/>
      <c r="B176" s="3"/>
      <c r="C176" s="3"/>
      <c r="D176" s="10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2:26" x14ac:dyDescent="0.25">
      <c r="B177" s="3"/>
      <c r="C177" s="3"/>
      <c r="D177" s="10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2:26" x14ac:dyDescent="0.25">
      <c r="B178" s="3"/>
      <c r="C178" s="3"/>
      <c r="D178" s="10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2:26" x14ac:dyDescent="0.25">
      <c r="B179" s="3"/>
      <c r="C179" s="3"/>
      <c r="D179" s="10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2:26" x14ac:dyDescent="0.25">
      <c r="B180" s="3"/>
      <c r="C180" s="3"/>
      <c r="D180" s="10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2:26" x14ac:dyDescent="0.25">
      <c r="B181" s="3"/>
      <c r="C181" s="3"/>
      <c r="D181" s="10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2:26" x14ac:dyDescent="0.25">
      <c r="B182" s="3"/>
      <c r="C182" s="3"/>
      <c r="D182" s="10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2:26" x14ac:dyDescent="0.25">
      <c r="B183" s="3"/>
      <c r="C183" s="3"/>
      <c r="D183" s="10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2:26" x14ac:dyDescent="0.25">
      <c r="B184" s="3"/>
      <c r="C184" s="3"/>
      <c r="D184" s="10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2:26" x14ac:dyDescent="0.25">
      <c r="B185" s="3"/>
      <c r="C185" s="3"/>
      <c r="D185" s="10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2:26" x14ac:dyDescent="0.25">
      <c r="B186" s="3"/>
      <c r="C186" s="3"/>
      <c r="D186" s="10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2:26" x14ac:dyDescent="0.25">
      <c r="B187" s="3"/>
      <c r="C187" s="3"/>
      <c r="D187" s="10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2:26" x14ac:dyDescent="0.25">
      <c r="B188" s="3"/>
      <c r="C188" s="3"/>
      <c r="D188" s="10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2:26" x14ac:dyDescent="0.25">
      <c r="B189" s="3"/>
      <c r="C189" s="3"/>
      <c r="D189" s="10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2:26" x14ac:dyDescent="0.25">
      <c r="B190" s="3"/>
      <c r="C190" s="3"/>
      <c r="D190" s="10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2:26" x14ac:dyDescent="0.25">
      <c r="B191" s="3"/>
      <c r="C191" s="3"/>
      <c r="D191" s="10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2:26" x14ac:dyDescent="0.25">
      <c r="B192" s="3"/>
      <c r="C192" s="3"/>
      <c r="D192" s="10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2:26" x14ac:dyDescent="0.25">
      <c r="B193" s="3"/>
      <c r="C193" s="3"/>
      <c r="D193" s="10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2:26" x14ac:dyDescent="0.25">
      <c r="B194" s="3"/>
      <c r="C194" s="3"/>
      <c r="D194" s="10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2:26" x14ac:dyDescent="0.25">
      <c r="B195" s="3"/>
      <c r="C195" s="3"/>
      <c r="D195" s="10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2:26" x14ac:dyDescent="0.25">
      <c r="B196" s="3"/>
      <c r="C196" s="3"/>
      <c r="D196" s="10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2:26" x14ac:dyDescent="0.25">
      <c r="B197" s="3"/>
      <c r="C197" s="3"/>
      <c r="D197" s="10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2:26" x14ac:dyDescent="0.25">
      <c r="B198" s="3"/>
      <c r="C198" s="3"/>
      <c r="D198" s="10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2:26" x14ac:dyDescent="0.25">
      <c r="B199" s="3"/>
      <c r="C199" s="3"/>
      <c r="D199" s="10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2:26" x14ac:dyDescent="0.25">
      <c r="B200" s="3"/>
      <c r="C200" s="3"/>
      <c r="D200" s="10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2:26" x14ac:dyDescent="0.25">
      <c r="B201" s="3"/>
      <c r="C201" s="3"/>
      <c r="D201" s="10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2:26" x14ac:dyDescent="0.25">
      <c r="B202" s="3"/>
      <c r="C202" s="3"/>
      <c r="D202" s="10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2:26" x14ac:dyDescent="0.25">
      <c r="B203" s="3"/>
      <c r="C203" s="3"/>
      <c r="D203" s="10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2:26" x14ac:dyDescent="0.25">
      <c r="B204" s="3"/>
      <c r="C204" s="3"/>
      <c r="D204" s="10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2:26" x14ac:dyDescent="0.25">
      <c r="B205" s="3"/>
      <c r="C205" s="3"/>
      <c r="D205" s="10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2:26" x14ac:dyDescent="0.25">
      <c r="B206" s="3"/>
      <c r="C206" s="3"/>
      <c r="D206" s="10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2:26" x14ac:dyDescent="0.25">
      <c r="B207" s="3"/>
      <c r="C207" s="3"/>
      <c r="D207" s="10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2:26" x14ac:dyDescent="0.25">
      <c r="B208" s="3"/>
      <c r="C208" s="3"/>
      <c r="D208" s="10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2:26" x14ac:dyDescent="0.25">
      <c r="B209" s="3"/>
      <c r="C209" s="3"/>
      <c r="D209" s="10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2:26" x14ac:dyDescent="0.25">
      <c r="B210" s="3"/>
      <c r="C210" s="3"/>
      <c r="D210" s="10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2:26" x14ac:dyDescent="0.25">
      <c r="B211" s="3"/>
      <c r="C211" s="3"/>
      <c r="D211" s="10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2:26" x14ac:dyDescent="0.25">
      <c r="B212" s="3"/>
      <c r="C212" s="3"/>
      <c r="D212" s="10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2:26" x14ac:dyDescent="0.25">
      <c r="B213" s="3"/>
      <c r="C213" s="3"/>
      <c r="D213" s="10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2:26" x14ac:dyDescent="0.25">
      <c r="B214" s="3"/>
      <c r="C214" s="3"/>
      <c r="D214" s="10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2:26" x14ac:dyDescent="0.25">
      <c r="B215" s="3"/>
      <c r="C215" s="3"/>
      <c r="D215" s="10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2:26" x14ac:dyDescent="0.25">
      <c r="B216" s="3"/>
      <c r="C216" s="3"/>
      <c r="D216" s="10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2:26" x14ac:dyDescent="0.25">
      <c r="B217" s="3"/>
      <c r="C217" s="3"/>
      <c r="D217" s="10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2:26" x14ac:dyDescent="0.25">
      <c r="B218" s="3"/>
      <c r="C218" s="3"/>
      <c r="D218" s="10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2:26" x14ac:dyDescent="0.25">
      <c r="B219" s="3"/>
      <c r="C219" s="3"/>
      <c r="D219" s="10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2:26" x14ac:dyDescent="0.25">
      <c r="B220" s="3"/>
      <c r="C220" s="3"/>
      <c r="D220" s="10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2:26" x14ac:dyDescent="0.25">
      <c r="B221" s="3"/>
      <c r="C221" s="3"/>
      <c r="D221" s="10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2:26" x14ac:dyDescent="0.25">
      <c r="B222" s="3"/>
      <c r="C222" s="3"/>
      <c r="D222" s="10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2:26" x14ac:dyDescent="0.25">
      <c r="B223" s="3"/>
      <c r="C223" s="3"/>
      <c r="D223" s="10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2:26" x14ac:dyDescent="0.25">
      <c r="B224" s="3"/>
      <c r="C224" s="3"/>
      <c r="D224" s="10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2:26" x14ac:dyDescent="0.25">
      <c r="B225" s="3"/>
      <c r="C225" s="3"/>
      <c r="D225" s="10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2:26" x14ac:dyDescent="0.25">
      <c r="B226" s="3"/>
      <c r="C226" s="3"/>
      <c r="D226" s="10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2:26" x14ac:dyDescent="0.25">
      <c r="B227" s="3"/>
      <c r="C227" s="3"/>
      <c r="D227" s="10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2:26" x14ac:dyDescent="0.25">
      <c r="B228" s="3"/>
      <c r="C228" s="3"/>
      <c r="D228" s="10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2:26" x14ac:dyDescent="0.25">
      <c r="B229" s="3"/>
      <c r="C229" s="3"/>
      <c r="D229" s="10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2:26" x14ac:dyDescent="0.25">
      <c r="B230" s="3"/>
      <c r="C230" s="3"/>
      <c r="D230" s="10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2:26" x14ac:dyDescent="0.25">
      <c r="B231" s="3"/>
      <c r="C231" s="3"/>
      <c r="D231" s="10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2:26" x14ac:dyDescent="0.25">
      <c r="B232" s="3"/>
      <c r="C232" s="3"/>
      <c r="D232" s="10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2:26" x14ac:dyDescent="0.25">
      <c r="B233" s="3"/>
      <c r="C233" s="3"/>
      <c r="D233" s="10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2:26" x14ac:dyDescent="0.25">
      <c r="B234" s="3"/>
      <c r="C234" s="3"/>
      <c r="D234" s="10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2:26" x14ac:dyDescent="0.25">
      <c r="B235" s="3"/>
      <c r="C235" s="3"/>
      <c r="D235" s="10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2:26" x14ac:dyDescent="0.25">
      <c r="B236" s="3"/>
      <c r="C236" s="3"/>
      <c r="D236" s="10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2:26" x14ac:dyDescent="0.25">
      <c r="B237" s="3"/>
      <c r="C237" s="3"/>
      <c r="D237" s="10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2:26" x14ac:dyDescent="0.25">
      <c r="B238" s="3"/>
      <c r="C238" s="3"/>
      <c r="D238" s="10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2:26" x14ac:dyDescent="0.25">
      <c r="B239" s="3"/>
      <c r="C239" s="3"/>
      <c r="D239" s="10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2:26" x14ac:dyDescent="0.25">
      <c r="B240" s="3"/>
      <c r="C240" s="3"/>
      <c r="D240" s="10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2:26" x14ac:dyDescent="0.25">
      <c r="B241" s="3"/>
      <c r="C241" s="3"/>
      <c r="D241" s="10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2:26" x14ac:dyDescent="0.25">
      <c r="B242" s="3"/>
      <c r="C242" s="3"/>
      <c r="D242" s="10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2:26" x14ac:dyDescent="0.25">
      <c r="B243" s="3"/>
      <c r="C243" s="3"/>
      <c r="D243" s="10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2:26" x14ac:dyDescent="0.25">
      <c r="B244" s="3"/>
      <c r="C244" s="3"/>
      <c r="D244" s="10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2:26" x14ac:dyDescent="0.25">
      <c r="B245" s="3"/>
      <c r="C245" s="3"/>
      <c r="D245" s="10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2:26" x14ac:dyDescent="0.25">
      <c r="B246" s="3"/>
      <c r="C246" s="3"/>
      <c r="D246" s="10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2:26" x14ac:dyDescent="0.25">
      <c r="B247" s="3"/>
      <c r="C247" s="3"/>
      <c r="D247" s="10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2:26" x14ac:dyDescent="0.25">
      <c r="B248" s="3"/>
      <c r="C248" s="3"/>
      <c r="D248" s="10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2:26" x14ac:dyDescent="0.25">
      <c r="B249" s="3"/>
      <c r="C249" s="3"/>
      <c r="D249" s="10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2:26" x14ac:dyDescent="0.25">
      <c r="B250" s="3"/>
      <c r="C250" s="3"/>
      <c r="D250" s="10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2:26" x14ac:dyDescent="0.25">
      <c r="B251" s="3"/>
      <c r="C251" s="3"/>
      <c r="D251" s="10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2:26" x14ac:dyDescent="0.25">
      <c r="B252" s="3"/>
      <c r="C252" s="3"/>
      <c r="D252" s="10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2:26" x14ac:dyDescent="0.25">
      <c r="B253" s="3"/>
      <c r="C253" s="3"/>
      <c r="D253" s="10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2:26" x14ac:dyDescent="0.25">
      <c r="B254" s="3"/>
      <c r="C254" s="3"/>
      <c r="D254" s="10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2:26" x14ac:dyDescent="0.25">
      <c r="B255" s="3"/>
      <c r="C255" s="3"/>
      <c r="D255" s="10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2:26" x14ac:dyDescent="0.25">
      <c r="B256" s="3"/>
      <c r="C256" s="3"/>
      <c r="D256" s="10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2:26" x14ac:dyDescent="0.25">
      <c r="B257" s="3"/>
      <c r="C257" s="3"/>
      <c r="D257" s="10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2:26" x14ac:dyDescent="0.25">
      <c r="B258" s="3"/>
      <c r="C258" s="3"/>
      <c r="D258" s="10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2:26" x14ac:dyDescent="0.25">
      <c r="B259" s="3"/>
      <c r="C259" s="3"/>
      <c r="D259" s="10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2:26" x14ac:dyDescent="0.25">
      <c r="B260" s="3"/>
      <c r="C260" s="3"/>
      <c r="D260" s="10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2:26" x14ac:dyDescent="0.25">
      <c r="B261" s="3"/>
      <c r="C261" s="3"/>
      <c r="D261" s="10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2:26" x14ac:dyDescent="0.25">
      <c r="B262" s="3"/>
      <c r="C262" s="3"/>
      <c r="D262" s="10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2:26" x14ac:dyDescent="0.25">
      <c r="B263" s="3"/>
      <c r="C263" s="3"/>
      <c r="D263" s="10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2:26" x14ac:dyDescent="0.25">
      <c r="B264" s="3"/>
      <c r="C264" s="3"/>
      <c r="D264" s="10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2:26" x14ac:dyDescent="0.25">
      <c r="B265" s="3"/>
      <c r="C265" s="3"/>
      <c r="D265" s="10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2:26" x14ac:dyDescent="0.25">
      <c r="B266" s="3"/>
      <c r="C266" s="3"/>
      <c r="D266" s="10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2:26" x14ac:dyDescent="0.25">
      <c r="B267" s="3"/>
      <c r="C267" s="3"/>
      <c r="D267" s="10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2:26" x14ac:dyDescent="0.25">
      <c r="B268" s="3"/>
      <c r="C268" s="3"/>
      <c r="D268" s="10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2:26" x14ac:dyDescent="0.25">
      <c r="B269" s="3"/>
      <c r="C269" s="3"/>
      <c r="D269" s="10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2:26" x14ac:dyDescent="0.25">
      <c r="B270" s="3"/>
      <c r="C270" s="3"/>
      <c r="D270" s="10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2:26" x14ac:dyDescent="0.25">
      <c r="B271" s="3"/>
      <c r="C271" s="3"/>
      <c r="D271" s="10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2:26" x14ac:dyDescent="0.25">
      <c r="B272" s="3"/>
      <c r="C272" s="3"/>
      <c r="D272" s="10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2:26" x14ac:dyDescent="0.25">
      <c r="B273" s="3"/>
      <c r="C273" s="3"/>
      <c r="D273" s="10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2:26" x14ac:dyDescent="0.25">
      <c r="B274" s="3"/>
      <c r="C274" s="3"/>
      <c r="D274" s="10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2:26" x14ac:dyDescent="0.25">
      <c r="B275" s="3"/>
      <c r="C275" s="3"/>
      <c r="D275" s="10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2:26" x14ac:dyDescent="0.25">
      <c r="B276" s="3"/>
      <c r="C276" s="3"/>
      <c r="D276" s="10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2:26" x14ac:dyDescent="0.25">
      <c r="B277" s="3"/>
      <c r="C277" s="3"/>
      <c r="D277" s="10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2:26" x14ac:dyDescent="0.25">
      <c r="B278" s="3"/>
      <c r="C278" s="3"/>
      <c r="D278" s="10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2:26" x14ac:dyDescent="0.25">
      <c r="B279" s="3"/>
      <c r="C279" s="3"/>
      <c r="D279" s="10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2:26" x14ac:dyDescent="0.25">
      <c r="B280" s="3"/>
      <c r="C280" s="3"/>
      <c r="D280" s="10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2:26" x14ac:dyDescent="0.25">
      <c r="B281" s="3"/>
      <c r="C281" s="3"/>
      <c r="D281" s="10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2:26" x14ac:dyDescent="0.25">
      <c r="B282" s="3"/>
      <c r="C282" s="3"/>
      <c r="D282" s="10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2:26" x14ac:dyDescent="0.25">
      <c r="B283" s="3"/>
      <c r="C283" s="3"/>
      <c r="D283" s="10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2:26" x14ac:dyDescent="0.25">
      <c r="B284" s="3"/>
      <c r="C284" s="3"/>
      <c r="D284" s="10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2:26" x14ac:dyDescent="0.25">
      <c r="B285" s="3"/>
      <c r="C285" s="3"/>
      <c r="D285" s="10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2:26" x14ac:dyDescent="0.25">
      <c r="B286" s="3"/>
      <c r="C286" s="3"/>
      <c r="D286" s="10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2:26" x14ac:dyDescent="0.25">
      <c r="B287" s="3"/>
      <c r="C287" s="3"/>
      <c r="D287" s="10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2:26" x14ac:dyDescent="0.25">
      <c r="B288" s="3"/>
      <c r="C288" s="3"/>
      <c r="D288" s="10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2:26" x14ac:dyDescent="0.25">
      <c r="B289" s="3"/>
      <c r="C289" s="3"/>
      <c r="D289" s="10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2:26" x14ac:dyDescent="0.25">
      <c r="B290" s="3"/>
      <c r="C290" s="3"/>
      <c r="D290" s="10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2:26" x14ac:dyDescent="0.25">
      <c r="B291" s="3"/>
      <c r="C291" s="3"/>
      <c r="D291" s="10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2:26" x14ac:dyDescent="0.25">
      <c r="B292" s="3"/>
      <c r="C292" s="3"/>
      <c r="D292" s="10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2:26" x14ac:dyDescent="0.25">
      <c r="B293" s="3"/>
      <c r="C293" s="3"/>
      <c r="D293" s="10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2:26" x14ac:dyDescent="0.25">
      <c r="B294" s="3"/>
      <c r="C294" s="3"/>
      <c r="D294" s="10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2:26" x14ac:dyDescent="0.25">
      <c r="B295" s="3"/>
      <c r="C295" s="3"/>
      <c r="D295" s="10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2:26" x14ac:dyDescent="0.25">
      <c r="B296" s="3"/>
      <c r="C296" s="3"/>
      <c r="D296" s="10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2:26" x14ac:dyDescent="0.25">
      <c r="B297" s="3"/>
      <c r="C297" s="3"/>
      <c r="D297" s="10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2:26" x14ac:dyDescent="0.25">
      <c r="B298" s="3"/>
      <c r="C298" s="3"/>
      <c r="D298" s="10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2:26" x14ac:dyDescent="0.25">
      <c r="B299" s="3"/>
      <c r="C299" s="3"/>
      <c r="D299" s="10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2:26" x14ac:dyDescent="0.25">
      <c r="B300" s="3"/>
      <c r="C300" s="3"/>
      <c r="D300" s="10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2:26" x14ac:dyDescent="0.25">
      <c r="B301" s="3"/>
      <c r="C301" s="3"/>
      <c r="D301" s="10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2:26" x14ac:dyDescent="0.25">
      <c r="B302" s="3"/>
      <c r="C302" s="3"/>
      <c r="D302" s="10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2:26" x14ac:dyDescent="0.25">
      <c r="B303" s="3"/>
      <c r="C303" s="3"/>
      <c r="D303" s="10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2:26" x14ac:dyDescent="0.25">
      <c r="B304" s="3"/>
      <c r="C304" s="3"/>
      <c r="D304" s="10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2:26" x14ac:dyDescent="0.25">
      <c r="B305" s="3"/>
      <c r="C305" s="3"/>
      <c r="D305" s="10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2:26" x14ac:dyDescent="0.25">
      <c r="B306" s="3"/>
      <c r="C306" s="3"/>
      <c r="D306" s="10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2:26" x14ac:dyDescent="0.25">
      <c r="B307" s="3"/>
      <c r="C307" s="3"/>
      <c r="D307" s="10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2:26" x14ac:dyDescent="0.25">
      <c r="B308" s="3"/>
      <c r="C308" s="3"/>
      <c r="D308" s="10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2:26" x14ac:dyDescent="0.25">
      <c r="B309" s="3"/>
      <c r="C309" s="3"/>
      <c r="D309" s="10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2:26" x14ac:dyDescent="0.25">
      <c r="B310" s="3"/>
      <c r="C310" s="3"/>
      <c r="D310" s="10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2:26" x14ac:dyDescent="0.25">
      <c r="B311" s="3"/>
      <c r="C311" s="3"/>
      <c r="D311" s="10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2:26" x14ac:dyDescent="0.25">
      <c r="B312" s="3"/>
      <c r="C312" s="3"/>
      <c r="D312" s="10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2:26" x14ac:dyDescent="0.25">
      <c r="B313" s="3"/>
      <c r="C313" s="3"/>
      <c r="D313" s="10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2:26" x14ac:dyDescent="0.25">
      <c r="B314" s="3"/>
      <c r="C314" s="3"/>
      <c r="D314" s="10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2:26" x14ac:dyDescent="0.25">
      <c r="B315" s="3"/>
      <c r="C315" s="3"/>
      <c r="D315" s="10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2:26" x14ac:dyDescent="0.25">
      <c r="B316" s="3"/>
      <c r="C316" s="3"/>
      <c r="D316" s="10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2:26" x14ac:dyDescent="0.25">
      <c r="B317" s="3"/>
      <c r="C317" s="3"/>
      <c r="D317" s="10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2:26" x14ac:dyDescent="0.25">
      <c r="B318" s="3"/>
      <c r="C318" s="3"/>
      <c r="D318" s="10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2:26" x14ac:dyDescent="0.25">
      <c r="B319" s="3"/>
      <c r="C319" s="3"/>
      <c r="D319" s="10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2:26" x14ac:dyDescent="0.25">
      <c r="B320" s="3"/>
      <c r="C320" s="3"/>
      <c r="D320" s="10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2:26" x14ac:dyDescent="0.25">
      <c r="B321" s="3"/>
      <c r="C321" s="3"/>
      <c r="D321" s="10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2:26" x14ac:dyDescent="0.25">
      <c r="B322" s="3"/>
      <c r="C322" s="3"/>
      <c r="D322" s="10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2:26" x14ac:dyDescent="0.25">
      <c r="B323" s="3"/>
      <c r="C323" s="3"/>
      <c r="D323" s="10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2:26" x14ac:dyDescent="0.25">
      <c r="B324" s="3"/>
      <c r="C324" s="3"/>
      <c r="D324" s="10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2:26" x14ac:dyDescent="0.25">
      <c r="B325" s="3"/>
      <c r="C325" s="3"/>
      <c r="D325" s="10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2:26" x14ac:dyDescent="0.25">
      <c r="B326" s="3"/>
      <c r="C326" s="3"/>
      <c r="D326" s="10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2:26" x14ac:dyDescent="0.25">
      <c r="B327" s="3"/>
      <c r="C327" s="3"/>
      <c r="D327" s="10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2:26" x14ac:dyDescent="0.25">
      <c r="B328" s="3"/>
      <c r="C328" s="3"/>
      <c r="D328" s="10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2:26" x14ac:dyDescent="0.25">
      <c r="B329" s="3"/>
      <c r="C329" s="3"/>
      <c r="D329" s="10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2:26" x14ac:dyDescent="0.25">
      <c r="B330" s="3"/>
      <c r="C330" s="3"/>
      <c r="D330" s="10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2:26" x14ac:dyDescent="0.25">
      <c r="B331" s="3"/>
      <c r="C331" s="3"/>
      <c r="D331" s="10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2:26" x14ac:dyDescent="0.25">
      <c r="B332" s="3"/>
      <c r="C332" s="3"/>
      <c r="D332" s="10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2:26" x14ac:dyDescent="0.25">
      <c r="B333" s="3"/>
      <c r="C333" s="3"/>
      <c r="D333" s="10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2:26" x14ac:dyDescent="0.25">
      <c r="B334" s="3"/>
      <c r="C334" s="3"/>
      <c r="D334" s="10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2:26" x14ac:dyDescent="0.25">
      <c r="B335" s="3"/>
      <c r="C335" s="3"/>
      <c r="D335" s="10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2:26" x14ac:dyDescent="0.25">
      <c r="B336" s="3"/>
      <c r="C336" s="3"/>
      <c r="D336" s="10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2:26" x14ac:dyDescent="0.25">
      <c r="B337" s="3"/>
      <c r="C337" s="3"/>
      <c r="D337" s="10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2:26" x14ac:dyDescent="0.25">
      <c r="B338" s="3"/>
      <c r="C338" s="3"/>
      <c r="D338" s="10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2:26" x14ac:dyDescent="0.25">
      <c r="B339" s="3"/>
      <c r="C339" s="3"/>
      <c r="D339" s="10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2:26" x14ac:dyDescent="0.25">
      <c r="B340" s="3"/>
      <c r="C340" s="3"/>
      <c r="D340" s="10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2:26" x14ac:dyDescent="0.25">
      <c r="B341" s="3"/>
      <c r="C341" s="3"/>
      <c r="D341" s="10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2:26" x14ac:dyDescent="0.25">
      <c r="B342" s="3"/>
      <c r="C342" s="3"/>
      <c r="D342" s="10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2:26" x14ac:dyDescent="0.25">
      <c r="B343" s="3"/>
      <c r="C343" s="3"/>
      <c r="D343" s="10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2:26" x14ac:dyDescent="0.25">
      <c r="B344" s="3"/>
      <c r="C344" s="3"/>
      <c r="D344" s="10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2:26" x14ac:dyDescent="0.25">
      <c r="B345" s="3"/>
      <c r="C345" s="3"/>
      <c r="D345" s="10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2:26" x14ac:dyDescent="0.25">
      <c r="B346" s="3"/>
      <c r="C346" s="3"/>
      <c r="D346" s="10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2:26" x14ac:dyDescent="0.25">
      <c r="B347" s="3"/>
      <c r="C347" s="3"/>
      <c r="D347" s="10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2:26" x14ac:dyDescent="0.25">
      <c r="B348" s="3"/>
      <c r="C348" s="3"/>
      <c r="D348" s="10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2:26" x14ac:dyDescent="0.25">
      <c r="B349" s="3"/>
      <c r="C349" s="3"/>
      <c r="D349" s="10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2:26" x14ac:dyDescent="0.25">
      <c r="B350" s="3"/>
      <c r="C350" s="3"/>
      <c r="D350" s="10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2:26" x14ac:dyDescent="0.25">
      <c r="B351" s="3"/>
      <c r="C351" s="3"/>
      <c r="D351" s="10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2:26" x14ac:dyDescent="0.25">
      <c r="B352" s="3"/>
      <c r="C352" s="3"/>
      <c r="D352" s="10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2:26" x14ac:dyDescent="0.25">
      <c r="B353" s="3"/>
      <c r="C353" s="3"/>
      <c r="D353" s="10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2:26" x14ac:dyDescent="0.25">
      <c r="B354" s="3"/>
      <c r="C354" s="3"/>
      <c r="D354" s="10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2:26" x14ac:dyDescent="0.25">
      <c r="B355" s="3"/>
      <c r="C355" s="3"/>
      <c r="D355" s="10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2:26" x14ac:dyDescent="0.25">
      <c r="B356" s="3"/>
      <c r="C356" s="3"/>
      <c r="D356" s="10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2:26" x14ac:dyDescent="0.25">
      <c r="B357" s="3"/>
      <c r="C357" s="3"/>
      <c r="D357" s="10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2:26" x14ac:dyDescent="0.25">
      <c r="B358" s="3"/>
      <c r="C358" s="3"/>
      <c r="D358" s="10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2:26" x14ac:dyDescent="0.25">
      <c r="B359" s="3"/>
      <c r="C359" s="3"/>
      <c r="D359" s="10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2:26" x14ac:dyDescent="0.25">
      <c r="B360" s="3"/>
      <c r="C360" s="3"/>
      <c r="D360" s="10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2:26" x14ac:dyDescent="0.25">
      <c r="B361" s="3"/>
      <c r="C361" s="3"/>
      <c r="D361" s="10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2:26" x14ac:dyDescent="0.25">
      <c r="B362" s="3"/>
      <c r="C362" s="3"/>
      <c r="D362" s="10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2:26" x14ac:dyDescent="0.25">
      <c r="B363" s="3"/>
      <c r="C363" s="3"/>
      <c r="D363" s="10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2:26" x14ac:dyDescent="0.25">
      <c r="B364" s="3"/>
      <c r="C364" s="3"/>
      <c r="D364" s="10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2:26" x14ac:dyDescent="0.25">
      <c r="B365" s="3"/>
      <c r="C365" s="3"/>
      <c r="D365" s="10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2:26" x14ac:dyDescent="0.25">
      <c r="B366" s="3"/>
      <c r="C366" s="3"/>
      <c r="D366" s="10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2:26" x14ac:dyDescent="0.25">
      <c r="B367" s="3"/>
      <c r="C367" s="3"/>
      <c r="D367" s="10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2:26" x14ac:dyDescent="0.25">
      <c r="B368" s="3"/>
      <c r="C368" s="3"/>
      <c r="D368" s="10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2:26" x14ac:dyDescent="0.25">
      <c r="B369" s="3"/>
      <c r="C369" s="3"/>
      <c r="D369" s="10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2:26" x14ac:dyDescent="0.25">
      <c r="B370" s="3"/>
      <c r="C370" s="3"/>
      <c r="D370" s="10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2:26" x14ac:dyDescent="0.25">
      <c r="B371" s="3"/>
      <c r="C371" s="3"/>
      <c r="D371" s="10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2:26" x14ac:dyDescent="0.25">
      <c r="B372" s="3"/>
      <c r="C372" s="3"/>
      <c r="D372" s="10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2:26" x14ac:dyDescent="0.25">
      <c r="B373" s="3"/>
      <c r="C373" s="3"/>
      <c r="D373" s="10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2:26" x14ac:dyDescent="0.25">
      <c r="B374" s="3"/>
      <c r="C374" s="3"/>
      <c r="D374" s="10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2:26" x14ac:dyDescent="0.25">
      <c r="B375" s="3"/>
      <c r="C375" s="3"/>
      <c r="D375" s="10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2:26" x14ac:dyDescent="0.25">
      <c r="B376" s="3"/>
      <c r="C376" s="3"/>
      <c r="D376" s="10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2:26" x14ac:dyDescent="0.25">
      <c r="B377" s="3"/>
      <c r="C377" s="3"/>
      <c r="D377" s="10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2:26" x14ac:dyDescent="0.25">
      <c r="B378" s="3"/>
      <c r="C378" s="3"/>
      <c r="D378" s="10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2:26" x14ac:dyDescent="0.25">
      <c r="B379" s="3"/>
      <c r="C379" s="3"/>
      <c r="D379" s="10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2:26" x14ac:dyDescent="0.25">
      <c r="B380" s="3"/>
      <c r="C380" s="3"/>
      <c r="D380" s="10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2:26" x14ac:dyDescent="0.25">
      <c r="B381" s="3"/>
      <c r="C381" s="3"/>
      <c r="D381" s="10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2:26" x14ac:dyDescent="0.25">
      <c r="B382" s="3"/>
      <c r="C382" s="3"/>
      <c r="D382" s="10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2:26" x14ac:dyDescent="0.25">
      <c r="B383" s="3"/>
      <c r="C383" s="3"/>
      <c r="D383" s="10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2:26" x14ac:dyDescent="0.25">
      <c r="B384" s="3"/>
      <c r="C384" s="3"/>
      <c r="D384" s="10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2:26" x14ac:dyDescent="0.25">
      <c r="B385" s="3"/>
      <c r="C385" s="3"/>
      <c r="D385" s="10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2:26" x14ac:dyDescent="0.25">
      <c r="B386" s="3"/>
      <c r="C386" s="3"/>
      <c r="D386" s="10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2:26" x14ac:dyDescent="0.25">
      <c r="B387" s="3"/>
      <c r="C387" s="3"/>
      <c r="D387" s="10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2:26" x14ac:dyDescent="0.25">
      <c r="B388" s="3"/>
      <c r="C388" s="3"/>
      <c r="D388" s="10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2:26" x14ac:dyDescent="0.25">
      <c r="B389" s="3"/>
      <c r="C389" s="3"/>
      <c r="D389" s="10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2:26" x14ac:dyDescent="0.25">
      <c r="B390" s="3"/>
      <c r="C390" s="3"/>
      <c r="D390" s="10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2:26" x14ac:dyDescent="0.25">
      <c r="B391" s="3"/>
      <c r="C391" s="3"/>
      <c r="D391" s="10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2:26" x14ac:dyDescent="0.25">
      <c r="B392" s="3"/>
      <c r="C392" s="3"/>
      <c r="D392" s="10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2:26" x14ac:dyDescent="0.25">
      <c r="B393" s="3"/>
      <c r="C393" s="3"/>
      <c r="D393" s="10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2:26" x14ac:dyDescent="0.25">
      <c r="B394" s="3"/>
      <c r="C394" s="3"/>
      <c r="D394" s="10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2:26" x14ac:dyDescent="0.25">
      <c r="B395" s="3"/>
      <c r="C395" s="3"/>
      <c r="D395" s="10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2:26" x14ac:dyDescent="0.25">
      <c r="B396" s="3"/>
      <c r="C396" s="3"/>
      <c r="D396" s="10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2:26" x14ac:dyDescent="0.25">
      <c r="B397" s="3"/>
      <c r="C397" s="3"/>
      <c r="D397" s="10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2:26" x14ac:dyDescent="0.25">
      <c r="B398" s="3"/>
      <c r="C398" s="3"/>
      <c r="D398" s="10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2:26" x14ac:dyDescent="0.25">
      <c r="B399" s="3"/>
      <c r="C399" s="3"/>
      <c r="D399" s="10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2:26" x14ac:dyDescent="0.25">
      <c r="B400" s="3"/>
      <c r="C400" s="3"/>
      <c r="D400" s="10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2:26" x14ac:dyDescent="0.25">
      <c r="B401" s="3"/>
      <c r="C401" s="3"/>
      <c r="D401" s="10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2:26" x14ac:dyDescent="0.25">
      <c r="B402" s="3"/>
      <c r="C402" s="3"/>
      <c r="D402" s="10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2:26" x14ac:dyDescent="0.25">
      <c r="B403" s="3"/>
      <c r="C403" s="3"/>
      <c r="D403" s="10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2:26" x14ac:dyDescent="0.25">
      <c r="B404" s="3"/>
      <c r="C404" s="3"/>
      <c r="D404" s="10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2:26" x14ac:dyDescent="0.25">
      <c r="B405" s="3"/>
      <c r="C405" s="3"/>
      <c r="D405" s="10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2:26" x14ac:dyDescent="0.25">
      <c r="B406" s="3"/>
      <c r="C406" s="3"/>
      <c r="D406" s="10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2:26" x14ac:dyDescent="0.25">
      <c r="B407" s="3"/>
      <c r="C407" s="3"/>
      <c r="D407" s="10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2:26" x14ac:dyDescent="0.25">
      <c r="B408" s="3"/>
      <c r="C408" s="3"/>
      <c r="D408" s="10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2:26" x14ac:dyDescent="0.25">
      <c r="B409" s="3"/>
      <c r="C409" s="3"/>
      <c r="D409" s="10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2:26" x14ac:dyDescent="0.25">
      <c r="B410" s="3"/>
      <c r="C410" s="3"/>
      <c r="D410" s="10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2:26" x14ac:dyDescent="0.25">
      <c r="B411" s="3"/>
      <c r="C411" s="3"/>
      <c r="D411" s="10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2:26" x14ac:dyDescent="0.25">
      <c r="B412" s="3"/>
      <c r="C412" s="3"/>
      <c r="D412" s="10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2:26" x14ac:dyDescent="0.25">
      <c r="B413" s="3"/>
      <c r="C413" s="3"/>
      <c r="D413" s="10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2:26" x14ac:dyDescent="0.25">
      <c r="B414" s="3"/>
      <c r="C414" s="3"/>
      <c r="D414" s="10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2:26" x14ac:dyDescent="0.25">
      <c r="B415" s="3"/>
      <c r="C415" s="3"/>
      <c r="D415" s="10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2:26" x14ac:dyDescent="0.25">
      <c r="B416" s="3"/>
      <c r="C416" s="3"/>
      <c r="D416" s="10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2:26" x14ac:dyDescent="0.25">
      <c r="B417" s="3"/>
      <c r="C417" s="3"/>
      <c r="D417" s="10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2:26" x14ac:dyDescent="0.25">
      <c r="B418" s="3"/>
      <c r="C418" s="3"/>
      <c r="D418" s="10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2:26" x14ac:dyDescent="0.25">
      <c r="B419" s="3"/>
      <c r="C419" s="3"/>
      <c r="D419" s="10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2:26" x14ac:dyDescent="0.25">
      <c r="B420" s="3"/>
      <c r="C420" s="3"/>
      <c r="D420" s="10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2:26" x14ac:dyDescent="0.25">
      <c r="B421" s="3"/>
      <c r="C421" s="3"/>
      <c r="D421" s="10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2:26" x14ac:dyDescent="0.25">
      <c r="B422" s="3"/>
      <c r="C422" s="3"/>
      <c r="D422" s="10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2:26" x14ac:dyDescent="0.25">
      <c r="B423" s="3"/>
      <c r="C423" s="3"/>
      <c r="D423" s="10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2:26" x14ac:dyDescent="0.25">
      <c r="B424" s="3"/>
      <c r="C424" s="3"/>
      <c r="D424" s="10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2:26" x14ac:dyDescent="0.25">
      <c r="B425" s="3"/>
      <c r="C425" s="3"/>
      <c r="D425" s="10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2:26" x14ac:dyDescent="0.25">
      <c r="B426" s="3"/>
      <c r="C426" s="3"/>
      <c r="D426" s="10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2:26" x14ac:dyDescent="0.25">
      <c r="B427" s="3"/>
      <c r="C427" s="3"/>
      <c r="D427" s="10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2:26" x14ac:dyDescent="0.25">
      <c r="B428" s="3"/>
      <c r="C428" s="3"/>
      <c r="D428" s="10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2:26" x14ac:dyDescent="0.25">
      <c r="B429" s="3"/>
      <c r="C429" s="3"/>
      <c r="D429" s="10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2:26" x14ac:dyDescent="0.25">
      <c r="B430" s="3"/>
      <c r="C430" s="3"/>
      <c r="D430" s="10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2:26" x14ac:dyDescent="0.25">
      <c r="B431" s="3"/>
      <c r="C431" s="3"/>
      <c r="D431" s="10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2:26" x14ac:dyDescent="0.25">
      <c r="B432" s="3"/>
      <c r="C432" s="3"/>
      <c r="D432" s="10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2:26" x14ac:dyDescent="0.25">
      <c r="B433" s="3"/>
      <c r="C433" s="3"/>
      <c r="D433" s="10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2:26" x14ac:dyDescent="0.25">
      <c r="B434" s="3"/>
      <c r="C434" s="3"/>
      <c r="D434" s="10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2:26" x14ac:dyDescent="0.25">
      <c r="B435" s="3"/>
      <c r="C435" s="3"/>
      <c r="D435" s="10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2:26" x14ac:dyDescent="0.25">
      <c r="B436" s="3"/>
      <c r="C436" s="3"/>
      <c r="D436" s="10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2:26" x14ac:dyDescent="0.25">
      <c r="B437" s="3"/>
      <c r="C437" s="3"/>
      <c r="D437" s="10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2:26" x14ac:dyDescent="0.25">
      <c r="B438" s="3"/>
      <c r="C438" s="3"/>
      <c r="D438" s="10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2:26" x14ac:dyDescent="0.25">
      <c r="B439" s="3"/>
      <c r="C439" s="3"/>
      <c r="D439" s="10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2:26" x14ac:dyDescent="0.25">
      <c r="B440" s="3"/>
      <c r="C440" s="3"/>
      <c r="D440" s="10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2:26" x14ac:dyDescent="0.25">
      <c r="B441" s="3"/>
      <c r="C441" s="3"/>
      <c r="D441" s="10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2:26" x14ac:dyDescent="0.25">
      <c r="B442" s="3"/>
      <c r="C442" s="3"/>
      <c r="D442" s="10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2:26" x14ac:dyDescent="0.25">
      <c r="B443" s="3"/>
      <c r="C443" s="3"/>
      <c r="D443" s="10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2:26" x14ac:dyDescent="0.25">
      <c r="B444" s="3"/>
      <c r="C444" s="3"/>
      <c r="D444" s="10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2:26" x14ac:dyDescent="0.25">
      <c r="B445" s="3"/>
      <c r="C445" s="3"/>
      <c r="D445" s="10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2:26" x14ac:dyDescent="0.25">
      <c r="B446" s="3"/>
      <c r="C446" s="3"/>
      <c r="D446" s="10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2:26" x14ac:dyDescent="0.25">
      <c r="B447" s="3"/>
      <c r="C447" s="3"/>
      <c r="D447" s="10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2:26" x14ac:dyDescent="0.25">
      <c r="B448" s="3"/>
      <c r="C448" s="3"/>
      <c r="D448" s="10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2:26" x14ac:dyDescent="0.25">
      <c r="B449" s="3"/>
      <c r="C449" s="3"/>
      <c r="D449" s="10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2:26" x14ac:dyDescent="0.25">
      <c r="B450" s="3"/>
      <c r="C450" s="3"/>
      <c r="D450" s="10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2:26" x14ac:dyDescent="0.25">
      <c r="B451" s="3"/>
      <c r="C451" s="3"/>
      <c r="D451" s="10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2:26" x14ac:dyDescent="0.25">
      <c r="B452" s="3"/>
      <c r="C452" s="3"/>
      <c r="D452" s="10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2:26" x14ac:dyDescent="0.25">
      <c r="B453" s="3"/>
      <c r="C453" s="3"/>
      <c r="D453" s="10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2:26" x14ac:dyDescent="0.25">
      <c r="B454" s="3"/>
      <c r="C454" s="3"/>
      <c r="D454" s="10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2:26" x14ac:dyDescent="0.25">
      <c r="B455" s="3"/>
      <c r="C455" s="3"/>
      <c r="D455" s="10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2:26" x14ac:dyDescent="0.25">
      <c r="B456" s="3"/>
      <c r="C456" s="3"/>
      <c r="D456" s="10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2:26" x14ac:dyDescent="0.25">
      <c r="B457" s="3"/>
      <c r="C457" s="3"/>
      <c r="D457" s="10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2:26" x14ac:dyDescent="0.25">
      <c r="B458" s="3"/>
      <c r="C458" s="3"/>
      <c r="D458" s="10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2:26" x14ac:dyDescent="0.25">
      <c r="B459" s="3"/>
      <c r="C459" s="3"/>
      <c r="D459" s="10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2:26" x14ac:dyDescent="0.25">
      <c r="B460" s="3"/>
      <c r="C460" s="3"/>
      <c r="D460" s="10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2:26" x14ac:dyDescent="0.25">
      <c r="B461" s="3"/>
      <c r="C461" s="3"/>
      <c r="D461" s="10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2:26" x14ac:dyDescent="0.25">
      <c r="B462" s="3"/>
      <c r="C462" s="3"/>
      <c r="D462" s="10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2:26" x14ac:dyDescent="0.25">
      <c r="B463" s="3"/>
      <c r="C463" s="3"/>
      <c r="D463" s="10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2:26" x14ac:dyDescent="0.25">
      <c r="B464" s="3"/>
      <c r="C464" s="3"/>
      <c r="D464" s="10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2:26" x14ac:dyDescent="0.25">
      <c r="B465" s="3"/>
      <c r="C465" s="3"/>
      <c r="D465" s="10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2:26" x14ac:dyDescent="0.25">
      <c r="B466" s="3"/>
      <c r="C466" s="3"/>
      <c r="D466" s="10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2:26" x14ac:dyDescent="0.25">
      <c r="B467" s="3"/>
      <c r="C467" s="3"/>
      <c r="D467" s="10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2:26" x14ac:dyDescent="0.25">
      <c r="B468" s="3"/>
      <c r="C468" s="3"/>
      <c r="D468" s="10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2:26" x14ac:dyDescent="0.25">
      <c r="B469" s="3"/>
      <c r="C469" s="3"/>
      <c r="D469" s="10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2:26" x14ac:dyDescent="0.25">
      <c r="B470" s="3"/>
      <c r="C470" s="3"/>
      <c r="D470" s="10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2:26" x14ac:dyDescent="0.25">
      <c r="B471" s="3"/>
      <c r="C471" s="3"/>
      <c r="D471" s="10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2:26" x14ac:dyDescent="0.25">
      <c r="B472" s="3"/>
      <c r="C472" s="3"/>
      <c r="D472" s="10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2:26" x14ac:dyDescent="0.25">
      <c r="B473" s="3"/>
      <c r="C473" s="3"/>
      <c r="D473" s="10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2:26" x14ac:dyDescent="0.25">
      <c r="B474" s="3"/>
      <c r="C474" s="3"/>
      <c r="D474" s="10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2:26" x14ac:dyDescent="0.25">
      <c r="B475" s="3"/>
      <c r="C475" s="3"/>
      <c r="D475" s="10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2:26" x14ac:dyDescent="0.25">
      <c r="B476" s="3"/>
      <c r="C476" s="3"/>
      <c r="D476" s="10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2:26" x14ac:dyDescent="0.25">
      <c r="B477" s="3"/>
      <c r="C477" s="3"/>
      <c r="D477" s="10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2:26" x14ac:dyDescent="0.25">
      <c r="B478" s="3"/>
      <c r="C478" s="3"/>
      <c r="D478" s="10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2:26" x14ac:dyDescent="0.25">
      <c r="B479" s="3"/>
      <c r="C479" s="3"/>
      <c r="D479" s="10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2:26" x14ac:dyDescent="0.25">
      <c r="B480" s="3"/>
      <c r="C480" s="3"/>
      <c r="D480" s="10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2:26" x14ac:dyDescent="0.25">
      <c r="B481" s="3"/>
      <c r="C481" s="3"/>
      <c r="D481" s="10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2:26" x14ac:dyDescent="0.25">
      <c r="B482" s="3"/>
      <c r="C482" s="3"/>
      <c r="D482" s="10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2:26" x14ac:dyDescent="0.25">
      <c r="B483" s="3"/>
      <c r="C483" s="3"/>
      <c r="D483" s="10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2:26" x14ac:dyDescent="0.25">
      <c r="B484" s="3"/>
      <c r="C484" s="3"/>
      <c r="D484" s="10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2:26" x14ac:dyDescent="0.25">
      <c r="B485" s="3"/>
      <c r="C485" s="3"/>
      <c r="D485" s="10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2:26" x14ac:dyDescent="0.25">
      <c r="B486" s="3"/>
      <c r="C486" s="3"/>
      <c r="D486" s="10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2:26" x14ac:dyDescent="0.25">
      <c r="B487" s="3"/>
      <c r="C487" s="3"/>
      <c r="D487" s="10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2:26" x14ac:dyDescent="0.25">
      <c r="B488" s="3"/>
      <c r="C488" s="3"/>
      <c r="D488" s="10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2:26" x14ac:dyDescent="0.25">
      <c r="B489" s="3"/>
      <c r="C489" s="3"/>
      <c r="D489" s="10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2:26" x14ac:dyDescent="0.25">
      <c r="B490" s="3"/>
      <c r="C490" s="3"/>
      <c r="D490" s="10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2:26" x14ac:dyDescent="0.25">
      <c r="B491" s="3"/>
      <c r="C491" s="3"/>
      <c r="D491" s="10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2:26" x14ac:dyDescent="0.25">
      <c r="B492" s="3"/>
      <c r="C492" s="3"/>
      <c r="D492" s="10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2:26" x14ac:dyDescent="0.25">
      <c r="B493" s="3"/>
      <c r="C493" s="3"/>
      <c r="D493" s="10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2:26" x14ac:dyDescent="0.25">
      <c r="B494" s="3"/>
      <c r="C494" s="3"/>
      <c r="D494" s="10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2:26" x14ac:dyDescent="0.25">
      <c r="B495" s="3"/>
      <c r="C495" s="3"/>
      <c r="D495" s="10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2:26" x14ac:dyDescent="0.25">
      <c r="B496" s="3"/>
      <c r="C496" s="3"/>
      <c r="D496" s="10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2:26" x14ac:dyDescent="0.25">
      <c r="B497" s="3"/>
      <c r="C497" s="3"/>
      <c r="D497" s="10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2:26" x14ac:dyDescent="0.25">
      <c r="B498" s="3"/>
      <c r="C498" s="3"/>
      <c r="D498" s="10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2:26" x14ac:dyDescent="0.25">
      <c r="B499" s="3"/>
      <c r="C499" s="3"/>
      <c r="D499" s="10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2:26" x14ac:dyDescent="0.25">
      <c r="B500" s="3"/>
      <c r="C500" s="3"/>
      <c r="D500" s="10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2:26" x14ac:dyDescent="0.25">
      <c r="B501" s="3"/>
      <c r="C501" s="3"/>
      <c r="D501" s="10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2:26" x14ac:dyDescent="0.25">
      <c r="B502" s="3"/>
      <c r="C502" s="3"/>
      <c r="D502" s="10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2:26" x14ac:dyDescent="0.25">
      <c r="B503" s="3"/>
      <c r="C503" s="3"/>
      <c r="D503" s="10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2:26" x14ac:dyDescent="0.25">
      <c r="B504" s="3"/>
      <c r="C504" s="3"/>
      <c r="D504" s="10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2:26" x14ac:dyDescent="0.25">
      <c r="B505" s="3"/>
      <c r="C505" s="3"/>
      <c r="D505" s="10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2:26" x14ac:dyDescent="0.25">
      <c r="B506" s="3"/>
      <c r="C506" s="3"/>
      <c r="D506" s="10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2:26" x14ac:dyDescent="0.25">
      <c r="B507" s="3"/>
      <c r="C507" s="3"/>
      <c r="D507" s="10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2:26" x14ac:dyDescent="0.25">
      <c r="B508" s="3"/>
      <c r="C508" s="3"/>
      <c r="D508" s="10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2:26" x14ac:dyDescent="0.25">
      <c r="B509" s="3"/>
      <c r="C509" s="3"/>
      <c r="D509" s="10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2:26" x14ac:dyDescent="0.25">
      <c r="B510" s="3"/>
      <c r="C510" s="3"/>
      <c r="D510" s="10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2:26" x14ac:dyDescent="0.25">
      <c r="B511" s="3"/>
      <c r="C511" s="3"/>
      <c r="D511" s="10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2:26" x14ac:dyDescent="0.25">
      <c r="B512" s="3"/>
      <c r="C512" s="3"/>
      <c r="D512" s="10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2:26" x14ac:dyDescent="0.25">
      <c r="B513" s="3"/>
      <c r="C513" s="3"/>
      <c r="D513" s="10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2:26" x14ac:dyDescent="0.25">
      <c r="B514" s="3"/>
      <c r="C514" s="3"/>
      <c r="D514" s="10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2:26" x14ac:dyDescent="0.25">
      <c r="B515" s="3"/>
      <c r="C515" s="3"/>
      <c r="D515" s="10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2:26" x14ac:dyDescent="0.25">
      <c r="B516" s="3"/>
      <c r="C516" s="3"/>
      <c r="D516" s="10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2:26" x14ac:dyDescent="0.25">
      <c r="B517" s="3"/>
      <c r="C517" s="3"/>
      <c r="D517" s="10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2:26" x14ac:dyDescent="0.25">
      <c r="B518" s="3"/>
      <c r="C518" s="3"/>
      <c r="D518" s="10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2:26" x14ac:dyDescent="0.25">
      <c r="B519" s="3"/>
      <c r="C519" s="3"/>
      <c r="D519" s="10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2:26" x14ac:dyDescent="0.25">
      <c r="B520" s="3"/>
      <c r="C520" s="3"/>
      <c r="D520" s="10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2:26" x14ac:dyDescent="0.25">
      <c r="B521" s="3"/>
      <c r="C521" s="3"/>
      <c r="D521" s="10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2:26" x14ac:dyDescent="0.25">
      <c r="B522" s="3"/>
      <c r="C522" s="3"/>
      <c r="D522" s="10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2:26" x14ac:dyDescent="0.25">
      <c r="B523" s="3"/>
      <c r="C523" s="3"/>
      <c r="D523" s="10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2:26" x14ac:dyDescent="0.25">
      <c r="B524" s="3"/>
      <c r="C524" s="3"/>
      <c r="D524" s="10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2:26" x14ac:dyDescent="0.25">
      <c r="B525" s="3"/>
      <c r="C525" s="3"/>
      <c r="D525" s="10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2:26" x14ac:dyDescent="0.25">
      <c r="B526" s="3"/>
      <c r="C526" s="3"/>
      <c r="D526" s="10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2:26" x14ac:dyDescent="0.25">
      <c r="B527" s="3"/>
      <c r="C527" s="3"/>
      <c r="D527" s="10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2:26" x14ac:dyDescent="0.25">
      <c r="B528" s="3"/>
      <c r="C528" s="3"/>
      <c r="D528" s="10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2:26" x14ac:dyDescent="0.25">
      <c r="B529" s="3"/>
      <c r="C529" s="3"/>
      <c r="D529" s="10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2:26" x14ac:dyDescent="0.25">
      <c r="B530" s="3"/>
      <c r="C530" s="3"/>
      <c r="D530" s="10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2:26" x14ac:dyDescent="0.25">
      <c r="B531" s="3"/>
      <c r="C531" s="3"/>
      <c r="D531" s="10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2:26" x14ac:dyDescent="0.25">
      <c r="B532" s="3"/>
      <c r="C532" s="3"/>
      <c r="D532" s="10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2:26" x14ac:dyDescent="0.25">
      <c r="B533" s="3"/>
      <c r="C533" s="3"/>
      <c r="D533" s="10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2:26" x14ac:dyDescent="0.25">
      <c r="B534" s="3"/>
      <c r="C534" s="3"/>
      <c r="D534" s="10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2:26" x14ac:dyDescent="0.25">
      <c r="B535" s="3"/>
      <c r="C535" s="3"/>
      <c r="D535" s="10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2:26" x14ac:dyDescent="0.25">
      <c r="B536" s="3"/>
      <c r="C536" s="3"/>
      <c r="D536" s="10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2:26" x14ac:dyDescent="0.25">
      <c r="B537" s="3"/>
      <c r="C537" s="3"/>
      <c r="D537" s="10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2:26" x14ac:dyDescent="0.25">
      <c r="B538" s="3"/>
      <c r="C538" s="3"/>
      <c r="D538" s="10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2:26" x14ac:dyDescent="0.25">
      <c r="B539" s="3"/>
      <c r="C539" s="3"/>
      <c r="D539" s="10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2:26" x14ac:dyDescent="0.25">
      <c r="B540" s="3"/>
      <c r="C540" s="3"/>
      <c r="D540" s="10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2:26" x14ac:dyDescent="0.25">
      <c r="B541" s="3"/>
      <c r="C541" s="3"/>
      <c r="D541" s="10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2:26" x14ac:dyDescent="0.25">
      <c r="B542" s="3"/>
      <c r="C542" s="3"/>
      <c r="D542" s="10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2:26" x14ac:dyDescent="0.25">
      <c r="B543" s="3"/>
      <c r="C543" s="3"/>
      <c r="D543" s="10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2:26" x14ac:dyDescent="0.25">
      <c r="B544" s="3"/>
      <c r="C544" s="3"/>
      <c r="D544" s="10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2:26" x14ac:dyDescent="0.25">
      <c r="B545" s="3"/>
      <c r="C545" s="3"/>
      <c r="D545" s="10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2:26" x14ac:dyDescent="0.25">
      <c r="B546" s="3"/>
      <c r="C546" s="3"/>
      <c r="D546" s="10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2:26" x14ac:dyDescent="0.25">
      <c r="B547" s="3"/>
      <c r="C547" s="3"/>
      <c r="D547" s="10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2:26" x14ac:dyDescent="0.25">
      <c r="B548" s="3"/>
      <c r="C548" s="3"/>
      <c r="D548" s="10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2:26" x14ac:dyDescent="0.25">
      <c r="B549" s="3"/>
      <c r="C549" s="3"/>
      <c r="D549" s="10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2:26" x14ac:dyDescent="0.25">
      <c r="B550" s="3"/>
      <c r="C550" s="3"/>
      <c r="D550" s="10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2:26" x14ac:dyDescent="0.25">
      <c r="B551" s="3"/>
      <c r="C551" s="3"/>
      <c r="D551" s="10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2:26" x14ac:dyDescent="0.25">
      <c r="B552" s="3"/>
      <c r="C552" s="3"/>
      <c r="D552" s="10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2:26" x14ac:dyDescent="0.25">
      <c r="B553" s="3"/>
      <c r="C553" s="3"/>
      <c r="D553" s="10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2:26" x14ac:dyDescent="0.25">
      <c r="B554" s="3"/>
      <c r="C554" s="3"/>
      <c r="D554" s="10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2:26" x14ac:dyDescent="0.25">
      <c r="B555" s="3"/>
      <c r="C555" s="3"/>
      <c r="D555" s="10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2:26" x14ac:dyDescent="0.25">
      <c r="B556" s="3"/>
      <c r="C556" s="3"/>
      <c r="D556" s="10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2:26" x14ac:dyDescent="0.25">
      <c r="B557" s="3"/>
      <c r="C557" s="3"/>
      <c r="D557" s="10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2:26" x14ac:dyDescent="0.25">
      <c r="B558" s="3"/>
      <c r="C558" s="3"/>
      <c r="D558" s="10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2:26" x14ac:dyDescent="0.25">
      <c r="B559" s="3"/>
      <c r="C559" s="3"/>
      <c r="D559" s="10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2:26" x14ac:dyDescent="0.25">
      <c r="B560" s="3"/>
      <c r="C560" s="3"/>
      <c r="D560" s="10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2:26" x14ac:dyDescent="0.25">
      <c r="B561" s="3"/>
      <c r="C561" s="3"/>
      <c r="D561" s="10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2:26" x14ac:dyDescent="0.25">
      <c r="B562" s="3"/>
      <c r="C562" s="3"/>
      <c r="D562" s="10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2:26" x14ac:dyDescent="0.25">
      <c r="B563" s="3"/>
      <c r="C563" s="3"/>
      <c r="D563" s="10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2:26" x14ac:dyDescent="0.25">
      <c r="B564" s="3"/>
      <c r="C564" s="3"/>
      <c r="D564" s="10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2:26" x14ac:dyDescent="0.25">
      <c r="B565" s="3"/>
      <c r="C565" s="3"/>
      <c r="D565" s="10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2:26" x14ac:dyDescent="0.25">
      <c r="B566" s="3"/>
      <c r="C566" s="3"/>
      <c r="D566" s="10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2:26" x14ac:dyDescent="0.25">
      <c r="B567" s="3"/>
      <c r="C567" s="3"/>
      <c r="D567" s="10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2:26" x14ac:dyDescent="0.25">
      <c r="B568" s="3"/>
      <c r="C568" s="3"/>
      <c r="D568" s="10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2:26" x14ac:dyDescent="0.25">
      <c r="B569" s="3"/>
      <c r="C569" s="3"/>
      <c r="D569" s="10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2:26" x14ac:dyDescent="0.25">
      <c r="B570" s="3"/>
      <c r="C570" s="3"/>
      <c r="D570" s="10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2:26" x14ac:dyDescent="0.25">
      <c r="B571" s="3"/>
      <c r="C571" s="3"/>
      <c r="D571" s="10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2:26" x14ac:dyDescent="0.25">
      <c r="B572" s="3"/>
      <c r="C572" s="3"/>
      <c r="D572" s="10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2:26" x14ac:dyDescent="0.25">
      <c r="B573" s="3"/>
      <c r="C573" s="3"/>
      <c r="D573" s="10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2:26" x14ac:dyDescent="0.25">
      <c r="B574" s="3"/>
      <c r="C574" s="3"/>
      <c r="D574" s="10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2:26" x14ac:dyDescent="0.25">
      <c r="B575" s="3"/>
      <c r="C575" s="3"/>
      <c r="D575" s="10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2:26" x14ac:dyDescent="0.25">
      <c r="B576" s="3"/>
      <c r="C576" s="3"/>
      <c r="D576" s="10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2:26" x14ac:dyDescent="0.25">
      <c r="B577" s="3"/>
      <c r="C577" s="3"/>
      <c r="D577" s="10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2:26" x14ac:dyDescent="0.25">
      <c r="B578" s="3"/>
      <c r="C578" s="3"/>
      <c r="D578" s="10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2:26" x14ac:dyDescent="0.25">
      <c r="B579" s="3"/>
      <c r="C579" s="3"/>
      <c r="D579" s="10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2:26" x14ac:dyDescent="0.25">
      <c r="B580" s="3"/>
      <c r="C580" s="3"/>
      <c r="D580" s="10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2:26" x14ac:dyDescent="0.25">
      <c r="B581" s="3"/>
      <c r="C581" s="3"/>
      <c r="D581" s="10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2:26" x14ac:dyDescent="0.25">
      <c r="B582" s="3"/>
      <c r="C582" s="3"/>
      <c r="D582" s="10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2:26" x14ac:dyDescent="0.25">
      <c r="B583" s="3"/>
      <c r="C583" s="3"/>
      <c r="D583" s="10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2:26" x14ac:dyDescent="0.25">
      <c r="B584" s="3"/>
      <c r="C584" s="3"/>
      <c r="D584" s="10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2:26" x14ac:dyDescent="0.25">
      <c r="B585" s="3"/>
      <c r="C585" s="3"/>
      <c r="D585" s="10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2:26" x14ac:dyDescent="0.25">
      <c r="B586" s="3"/>
      <c r="C586" s="3"/>
      <c r="D586" s="10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2:26" x14ac:dyDescent="0.25">
      <c r="B587" s="3"/>
      <c r="C587" s="3"/>
      <c r="D587" s="10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2:26" x14ac:dyDescent="0.25">
      <c r="B588" s="3"/>
      <c r="C588" s="3"/>
      <c r="D588" s="10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2:26" x14ac:dyDescent="0.25">
      <c r="B589" s="3"/>
      <c r="C589" s="3"/>
      <c r="D589" s="10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2:26" x14ac:dyDescent="0.25">
      <c r="B590" s="3"/>
      <c r="C590" s="3"/>
      <c r="D590" s="10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2:26" x14ac:dyDescent="0.25">
      <c r="B591" s="3"/>
      <c r="C591" s="3"/>
      <c r="D591" s="10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2:26" x14ac:dyDescent="0.25">
      <c r="B592" s="3"/>
      <c r="C592" s="3"/>
      <c r="D592" s="10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2:26" x14ac:dyDescent="0.25">
      <c r="B593" s="3"/>
      <c r="C593" s="3"/>
      <c r="D593" s="10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2:26" x14ac:dyDescent="0.25">
      <c r="B594" s="3"/>
      <c r="C594" s="3"/>
      <c r="D594" s="10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2:26" x14ac:dyDescent="0.25">
      <c r="B595" s="3"/>
      <c r="C595" s="3"/>
      <c r="D595" s="10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2:26" x14ac:dyDescent="0.25">
      <c r="B596" s="3"/>
      <c r="C596" s="3"/>
      <c r="D596" s="10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2:26" x14ac:dyDescent="0.25">
      <c r="B597" s="3"/>
      <c r="C597" s="3"/>
      <c r="D597" s="10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2:26" x14ac:dyDescent="0.25">
      <c r="B598" s="3"/>
      <c r="C598" s="3"/>
      <c r="D598" s="10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2:26" x14ac:dyDescent="0.25">
      <c r="B599" s="3"/>
      <c r="C599" s="3"/>
      <c r="D599" s="10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2:26" x14ac:dyDescent="0.25">
      <c r="B600" s="3"/>
      <c r="C600" s="3"/>
      <c r="D600" s="10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2:26" x14ac:dyDescent="0.25">
      <c r="B601" s="3"/>
      <c r="C601" s="3"/>
      <c r="D601" s="10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2:26" x14ac:dyDescent="0.25">
      <c r="B602" s="3"/>
      <c r="C602" s="3"/>
      <c r="D602" s="10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2:26" x14ac:dyDescent="0.25">
      <c r="B603" s="3"/>
      <c r="C603" s="3"/>
      <c r="D603" s="10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2:26" x14ac:dyDescent="0.25">
      <c r="B604" s="3"/>
      <c r="C604" s="3"/>
      <c r="D604" s="10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2:26" x14ac:dyDescent="0.25">
      <c r="B605" s="3"/>
      <c r="C605" s="3"/>
      <c r="D605" s="10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2:26" x14ac:dyDescent="0.25">
      <c r="B606" s="3"/>
      <c r="C606" s="3"/>
      <c r="D606" s="10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2:26" x14ac:dyDescent="0.25">
      <c r="B607" s="3"/>
      <c r="C607" s="3"/>
      <c r="D607" s="10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2:26" x14ac:dyDescent="0.25">
      <c r="B608" s="3"/>
      <c r="C608" s="3"/>
      <c r="D608" s="10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2:26" x14ac:dyDescent="0.25">
      <c r="B609" s="3"/>
      <c r="C609" s="3"/>
      <c r="D609" s="10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2:26" x14ac:dyDescent="0.25">
      <c r="B610" s="3"/>
      <c r="C610" s="3"/>
      <c r="D610" s="10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2:26" x14ac:dyDescent="0.25">
      <c r="B611" s="3"/>
      <c r="C611" s="3"/>
      <c r="D611" s="10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2:26" x14ac:dyDescent="0.25">
      <c r="B612" s="3"/>
      <c r="C612" s="3"/>
      <c r="D612" s="10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2:26" x14ac:dyDescent="0.25">
      <c r="B613" s="3"/>
      <c r="C613" s="3"/>
      <c r="D613" s="10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2:26" x14ac:dyDescent="0.25">
      <c r="B614" s="3"/>
      <c r="C614" s="3"/>
      <c r="D614" s="10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2:26" x14ac:dyDescent="0.25">
      <c r="B615" s="3"/>
      <c r="C615" s="3"/>
      <c r="D615" s="10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2:26" x14ac:dyDescent="0.25">
      <c r="B616" s="3"/>
      <c r="C616" s="3"/>
      <c r="D616" s="10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2:26" x14ac:dyDescent="0.25">
      <c r="B617" s="3"/>
      <c r="C617" s="3"/>
      <c r="D617" s="10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2:26" x14ac:dyDescent="0.25">
      <c r="B618" s="3"/>
      <c r="C618" s="3"/>
      <c r="D618" s="10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2:26" x14ac:dyDescent="0.25">
      <c r="B619" s="3"/>
      <c r="C619" s="3"/>
      <c r="D619" s="10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2:26" x14ac:dyDescent="0.25">
      <c r="B620" s="3"/>
      <c r="C620" s="3"/>
      <c r="D620" s="10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2:26" x14ac:dyDescent="0.25">
      <c r="B621" s="3"/>
      <c r="C621" s="3"/>
      <c r="D621" s="10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2:26" x14ac:dyDescent="0.25">
      <c r="B622" s="3"/>
      <c r="C622" s="3"/>
      <c r="D622" s="10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2:26" x14ac:dyDescent="0.25">
      <c r="B623" s="3"/>
      <c r="C623" s="3"/>
      <c r="D623" s="10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2:26" x14ac:dyDescent="0.25">
      <c r="B624" s="3"/>
      <c r="C624" s="3"/>
      <c r="D624" s="10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2:26" x14ac:dyDescent="0.25">
      <c r="B625" s="3"/>
      <c r="C625" s="3"/>
      <c r="D625" s="10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2:26" x14ac:dyDescent="0.25">
      <c r="B626" s="3"/>
      <c r="C626" s="3"/>
      <c r="D626" s="10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2:26" x14ac:dyDescent="0.25">
      <c r="B627" s="3"/>
      <c r="C627" s="3"/>
      <c r="D627" s="10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2:26" x14ac:dyDescent="0.25">
      <c r="B628" s="3"/>
      <c r="C628" s="3"/>
      <c r="D628" s="10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2:26" x14ac:dyDescent="0.25">
      <c r="B629" s="3"/>
      <c r="C629" s="3"/>
      <c r="D629" s="10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2:26" x14ac:dyDescent="0.25">
      <c r="B630" s="3"/>
      <c r="C630" s="3"/>
      <c r="D630" s="10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2:26" x14ac:dyDescent="0.25">
      <c r="B631" s="3"/>
      <c r="C631" s="3"/>
      <c r="D631" s="10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2:26" x14ac:dyDescent="0.25">
      <c r="B632" s="3"/>
      <c r="C632" s="3"/>
      <c r="D632" s="10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2:26" x14ac:dyDescent="0.25">
      <c r="B633" s="3"/>
      <c r="C633" s="3"/>
      <c r="D633" s="10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2:26" x14ac:dyDescent="0.25">
      <c r="B634" s="3"/>
      <c r="C634" s="3"/>
      <c r="D634" s="10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2:26" x14ac:dyDescent="0.25">
      <c r="B635" s="3"/>
      <c r="C635" s="3"/>
      <c r="D635" s="10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2:26" x14ac:dyDescent="0.25">
      <c r="B636" s="3"/>
      <c r="C636" s="3"/>
      <c r="D636" s="10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2:26" x14ac:dyDescent="0.25">
      <c r="B637" s="3"/>
      <c r="C637" s="3"/>
      <c r="D637" s="10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2:26" x14ac:dyDescent="0.25">
      <c r="B638" s="3"/>
      <c r="C638" s="3"/>
      <c r="D638" s="10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2:26" x14ac:dyDescent="0.25">
      <c r="B639" s="3"/>
      <c r="C639" s="3"/>
      <c r="D639" s="10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2:26" x14ac:dyDescent="0.25">
      <c r="B640" s="3"/>
      <c r="C640" s="3"/>
      <c r="D640" s="10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2:26" x14ac:dyDescent="0.25">
      <c r="B641" s="3"/>
      <c r="C641" s="3"/>
      <c r="D641" s="10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2:26" x14ac:dyDescent="0.25">
      <c r="B642" s="3"/>
      <c r="C642" s="3"/>
      <c r="D642" s="10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2:26" x14ac:dyDescent="0.25">
      <c r="B643" s="3"/>
      <c r="C643" s="3"/>
      <c r="D643" s="10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2:26" x14ac:dyDescent="0.25">
      <c r="B644" s="3"/>
      <c r="C644" s="3"/>
      <c r="D644" s="10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2:26" x14ac:dyDescent="0.25">
      <c r="B645" s="3"/>
      <c r="C645" s="3"/>
      <c r="D645" s="10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2:26" x14ac:dyDescent="0.25">
      <c r="B646" s="3"/>
      <c r="C646" s="3"/>
      <c r="D646" s="10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2:26" x14ac:dyDescent="0.25">
      <c r="B647" s="3"/>
      <c r="C647" s="3"/>
      <c r="D647" s="10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2:26" x14ac:dyDescent="0.25">
      <c r="B648" s="3"/>
      <c r="C648" s="3"/>
      <c r="D648" s="10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2:26" x14ac:dyDescent="0.25">
      <c r="B649" s="3"/>
      <c r="C649" s="3"/>
      <c r="D649" s="10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2:26" x14ac:dyDescent="0.25">
      <c r="B650" s="3"/>
      <c r="C650" s="3"/>
      <c r="D650" s="10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2:26" x14ac:dyDescent="0.25">
      <c r="B651" s="3"/>
      <c r="C651" s="3"/>
      <c r="D651" s="10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2:26" x14ac:dyDescent="0.25">
      <c r="B652" s="3"/>
      <c r="C652" s="3"/>
      <c r="D652" s="10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2:26" x14ac:dyDescent="0.25">
      <c r="B653" s="3"/>
      <c r="C653" s="3"/>
      <c r="D653" s="10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2:26" x14ac:dyDescent="0.25">
      <c r="B654" s="3"/>
      <c r="C654" s="3"/>
      <c r="D654" s="10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2:26" x14ac:dyDescent="0.25">
      <c r="B655" s="3"/>
      <c r="C655" s="3"/>
      <c r="D655" s="10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2:26" x14ac:dyDescent="0.25">
      <c r="B656" s="3"/>
      <c r="C656" s="3"/>
      <c r="D656" s="10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2:26" x14ac:dyDescent="0.25">
      <c r="B657" s="3"/>
      <c r="C657" s="3"/>
      <c r="D657" s="10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2:26" x14ac:dyDescent="0.25">
      <c r="B658" s="3"/>
      <c r="C658" s="3"/>
      <c r="D658" s="10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2:26" x14ac:dyDescent="0.25">
      <c r="B659" s="3"/>
      <c r="C659" s="3"/>
      <c r="D659" s="10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2:26" x14ac:dyDescent="0.25">
      <c r="B660" s="3"/>
      <c r="C660" s="3"/>
      <c r="D660" s="10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2:26" x14ac:dyDescent="0.25">
      <c r="B661" s="3"/>
      <c r="C661" s="3"/>
      <c r="D661" s="10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2:26" x14ac:dyDescent="0.25">
      <c r="B662" s="3"/>
      <c r="C662" s="3"/>
      <c r="D662" s="10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2:26" x14ac:dyDescent="0.25">
      <c r="B663" s="3"/>
      <c r="C663" s="3"/>
      <c r="D663" s="10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2:26" x14ac:dyDescent="0.25">
      <c r="B664" s="3"/>
      <c r="C664" s="3"/>
      <c r="D664" s="10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2:26" x14ac:dyDescent="0.25">
      <c r="B665" s="3"/>
      <c r="C665" s="3"/>
      <c r="D665" s="10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2:26" x14ac:dyDescent="0.25">
      <c r="B666" s="3"/>
      <c r="C666" s="3"/>
      <c r="D666" s="10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2:26" x14ac:dyDescent="0.25">
      <c r="B667" s="3"/>
      <c r="C667" s="3"/>
      <c r="D667" s="10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2:26" x14ac:dyDescent="0.25">
      <c r="B668" s="3"/>
      <c r="C668" s="3"/>
      <c r="D668" s="10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2:26" x14ac:dyDescent="0.25">
      <c r="B669" s="3"/>
      <c r="C669" s="3"/>
      <c r="D669" s="10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2:26" x14ac:dyDescent="0.25">
      <c r="B670" s="3"/>
      <c r="C670" s="3"/>
      <c r="D670" s="10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2:26" x14ac:dyDescent="0.25"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2:26" x14ac:dyDescent="0.25"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1:26" x14ac:dyDescent="0.25"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1:26" x14ac:dyDescent="0.25"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</sheetData>
  <sheetProtection algorithmName="SHA-512" hashValue="q1PowCrihF51D9AFYlhkzSgGKpa1FEGIZzmFjdL3MelWWTHcGO/7UCR4pRoN6mW8jfac69/eNmN2ut1tZgSkWg==" saltValue="GsyOz6QLDZpQN0uLG+2RzQ==" spinCount="100000" sheet="1" objects="1" scenarios="1"/>
  <mergeCells count="27">
    <mergeCell ref="B55:D56"/>
    <mergeCell ref="J5:J6"/>
    <mergeCell ref="B7:J7"/>
    <mergeCell ref="B57:J57"/>
    <mergeCell ref="B58:J58"/>
    <mergeCell ref="I5:I6"/>
    <mergeCell ref="B54:D54"/>
    <mergeCell ref="B16:D16"/>
    <mergeCell ref="B25:D25"/>
    <mergeCell ref="B34:D34"/>
    <mergeCell ref="F56:G56"/>
    <mergeCell ref="H5:H6"/>
    <mergeCell ref="B42:D42"/>
    <mergeCell ref="F5:G5"/>
    <mergeCell ref="B5:B6"/>
    <mergeCell ref="C5:C6"/>
    <mergeCell ref="D5:D6"/>
    <mergeCell ref="M35:N35"/>
    <mergeCell ref="M10:N10"/>
    <mergeCell ref="M11:N11"/>
    <mergeCell ref="M16:N16"/>
    <mergeCell ref="M17:N17"/>
    <mergeCell ref="M22:N22"/>
    <mergeCell ref="M23:N23"/>
    <mergeCell ref="M28:N28"/>
    <mergeCell ref="M29:N29"/>
    <mergeCell ref="M34:N34"/>
  </mergeCells>
  <phoneticPr fontId="0" type="noConversion"/>
  <conditionalFormatting sqref="E56:J56">
    <cfRule type="cellIs" dxfId="16" priority="24" stopIfTrue="1" operator="equal">
      <formula>"dépassement"</formula>
    </cfRule>
    <cfRule type="cellIs" dxfId="15" priority="25" stopIfTrue="1" operator="equal">
      <formula>"OK"</formula>
    </cfRule>
  </conditionalFormatting>
  <conditionalFormatting sqref="M10:N10">
    <cfRule type="dataBar" priority="20">
      <dataBar>
        <cfvo type="num" val="0"/>
        <cfvo type="num" val="1"/>
        <color rgb="FF008AEF"/>
      </dataBar>
      <extLst>
        <ext xmlns:x14="http://schemas.microsoft.com/office/spreadsheetml/2009/9/main" uri="{B025F937-C7B1-47D3-B67F-A62EFF666E3E}">
          <x14:id>{E13AE680-E90C-4FF6-BA62-B52E10C3DE9B}</x14:id>
        </ext>
      </extLst>
    </cfRule>
  </conditionalFormatting>
  <conditionalFormatting sqref="M11:N11">
    <cfRule type="cellIs" dxfId="14" priority="17" stopIfTrue="1" operator="equal">
      <formula>"dépassement"</formula>
    </cfRule>
    <cfRule type="cellIs" dxfId="13" priority="18" stopIfTrue="1" operator="equal">
      <formula>"à compléter"</formula>
    </cfRule>
    <cfRule type="cellIs" dxfId="12" priority="19" stopIfTrue="1" operator="equal">
      <formula>"OK"</formula>
    </cfRule>
  </conditionalFormatting>
  <conditionalFormatting sqref="M16:N16">
    <cfRule type="dataBar" priority="16">
      <dataBar>
        <cfvo type="num" val="0"/>
        <cfvo type="num" val="1"/>
        <color rgb="FF008AEF"/>
      </dataBar>
      <extLst>
        <ext xmlns:x14="http://schemas.microsoft.com/office/spreadsheetml/2009/9/main" uri="{B025F937-C7B1-47D3-B67F-A62EFF666E3E}">
          <x14:id>{B220D14B-A1EB-4590-A5BB-09FED7E51619}</x14:id>
        </ext>
      </extLst>
    </cfRule>
  </conditionalFormatting>
  <conditionalFormatting sqref="M17:N17">
    <cfRule type="cellIs" dxfId="11" priority="13" stopIfTrue="1" operator="equal">
      <formula>"dépassement"</formula>
    </cfRule>
    <cfRule type="cellIs" dxfId="10" priority="14" stopIfTrue="1" operator="equal">
      <formula>"à compléter"</formula>
    </cfRule>
    <cfRule type="cellIs" dxfId="9" priority="15" stopIfTrue="1" operator="equal">
      <formula>"OK"</formula>
    </cfRule>
  </conditionalFormatting>
  <conditionalFormatting sqref="M22:N22">
    <cfRule type="dataBar" priority="12">
      <dataBar>
        <cfvo type="num" val="0"/>
        <cfvo type="num" val="1"/>
        <color rgb="FF008AEF"/>
      </dataBar>
      <extLst>
        <ext xmlns:x14="http://schemas.microsoft.com/office/spreadsheetml/2009/9/main" uri="{B025F937-C7B1-47D3-B67F-A62EFF666E3E}">
          <x14:id>{FFA62C1E-C30C-4DB7-82E4-2C852BC1043E}</x14:id>
        </ext>
      </extLst>
    </cfRule>
  </conditionalFormatting>
  <conditionalFormatting sqref="M23:N23">
    <cfRule type="cellIs" dxfId="8" priority="9" stopIfTrue="1" operator="equal">
      <formula>"dépassement"</formula>
    </cfRule>
    <cfRule type="cellIs" dxfId="7" priority="10" stopIfTrue="1" operator="equal">
      <formula>"à compléter"</formula>
    </cfRule>
    <cfRule type="cellIs" dxfId="6" priority="11" stopIfTrue="1" operator="equal">
      <formula>"OK"</formula>
    </cfRule>
  </conditionalFormatting>
  <conditionalFormatting sqref="M28:N28">
    <cfRule type="dataBar" priority="8">
      <dataBar>
        <cfvo type="num" val="0"/>
        <cfvo type="num" val="1"/>
        <color rgb="FF008AEF"/>
      </dataBar>
      <extLst>
        <ext xmlns:x14="http://schemas.microsoft.com/office/spreadsheetml/2009/9/main" uri="{B025F937-C7B1-47D3-B67F-A62EFF666E3E}">
          <x14:id>{4D02B896-99F3-479B-9D34-1A1F33C45492}</x14:id>
        </ext>
      </extLst>
    </cfRule>
  </conditionalFormatting>
  <conditionalFormatting sqref="M29:N29">
    <cfRule type="cellIs" dxfId="5" priority="5" stopIfTrue="1" operator="equal">
      <formula>"dépassement"</formula>
    </cfRule>
    <cfRule type="cellIs" dxfId="4" priority="6" stopIfTrue="1" operator="equal">
      <formula>"à compléter"</formula>
    </cfRule>
    <cfRule type="cellIs" dxfId="3" priority="7" stopIfTrue="1" operator="equal">
      <formula>"OK"</formula>
    </cfRule>
  </conditionalFormatting>
  <conditionalFormatting sqref="M34:N34">
    <cfRule type="dataBar" priority="4">
      <dataBar>
        <cfvo type="num" val="0"/>
        <cfvo type="num" val="1"/>
        <color rgb="FF008AEF"/>
      </dataBar>
      <extLst>
        <ext xmlns:x14="http://schemas.microsoft.com/office/spreadsheetml/2009/9/main" uri="{B025F937-C7B1-47D3-B67F-A62EFF666E3E}">
          <x14:id>{13661B6F-172E-4324-B952-9848399B964B}</x14:id>
        </ext>
      </extLst>
    </cfRule>
  </conditionalFormatting>
  <conditionalFormatting sqref="M35:N35">
    <cfRule type="cellIs" dxfId="2" priority="1" stopIfTrue="1" operator="equal">
      <formula>"dépassement"</formula>
    </cfRule>
    <cfRule type="cellIs" dxfId="1" priority="2" stopIfTrue="1" operator="equal">
      <formula>"à compléter"</formula>
    </cfRule>
    <cfRule type="cellIs" dxfId="0" priority="3" stopIfTrue="1" operator="equal">
      <formula>"OK"</formula>
    </cfRule>
  </conditionalFormatting>
  <conditionalFormatting sqref="P11">
    <cfRule type="dataBar" priority="23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{75A0BCB3-F229-4AF3-AD4C-8CA7193604D9}</x14:id>
        </ext>
      </extLst>
    </cfRule>
  </conditionalFormatting>
  <printOptions horizontalCentered="1" verticalCentered="1"/>
  <pageMargins left="0.11811023622047245" right="0.11811023622047245" top="0.27559055118110237" bottom="0.19685039370078741" header="7.874015748031496E-2" footer="0.31496062992125984"/>
  <pageSetup paperSize="9" orientation="portrait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13AE680-E90C-4FF6-BA62-B52E10C3DE9B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M10:N10</xm:sqref>
        </x14:conditionalFormatting>
        <x14:conditionalFormatting xmlns:xm="http://schemas.microsoft.com/office/excel/2006/main">
          <x14:cfRule type="dataBar" id="{B220D14B-A1EB-4590-A5BB-09FED7E51619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M16:N16</xm:sqref>
        </x14:conditionalFormatting>
        <x14:conditionalFormatting xmlns:xm="http://schemas.microsoft.com/office/excel/2006/main">
          <x14:cfRule type="dataBar" id="{FFA62C1E-C30C-4DB7-82E4-2C852BC1043E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M22:N22</xm:sqref>
        </x14:conditionalFormatting>
        <x14:conditionalFormatting xmlns:xm="http://schemas.microsoft.com/office/excel/2006/main">
          <x14:cfRule type="dataBar" id="{4D02B896-99F3-479B-9D34-1A1F33C45492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M28:N28</xm:sqref>
        </x14:conditionalFormatting>
        <x14:conditionalFormatting xmlns:xm="http://schemas.microsoft.com/office/excel/2006/main">
          <x14:cfRule type="dataBar" id="{13661B6F-172E-4324-B952-9848399B964B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M34:N34</xm:sqref>
        </x14:conditionalFormatting>
        <x14:conditionalFormatting xmlns:xm="http://schemas.microsoft.com/office/excel/2006/main">
          <x14:cfRule type="dataBar" id="{75A0BCB3-F229-4AF3-AD4C-8CA7193604D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ORGANISATEUR SE UNSA 26-27</vt:lpstr>
    </vt:vector>
  </TitlesOfParts>
  <Company>MAISON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</dc:creator>
  <cp:lastModifiedBy>Fabien Duhamel</cp:lastModifiedBy>
  <cp:lastPrinted>2025-07-05T08:16:18Z</cp:lastPrinted>
  <dcterms:created xsi:type="dcterms:W3CDTF">2008-06-02T09:10:39Z</dcterms:created>
  <dcterms:modified xsi:type="dcterms:W3CDTF">2026-08-25T12:59:57Z</dcterms:modified>
</cp:coreProperties>
</file>